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OPH\KV_KO_KKYT\4 Pohjoismaiset ohjelmat\Nordplus\Budget models\2026\"/>
    </mc:Choice>
  </mc:AlternateContent>
  <xr:revisionPtr revIDLastSave="0" documentId="13_ncr:1_{F53B77B1-DB45-48C1-9885-9C4A1EDC6A94}" xr6:coauthVersionLast="47" xr6:coauthVersionMax="47" xr10:uidLastSave="{00000000-0000-0000-0000-000000000000}"/>
  <workbookProtection workbookAlgorithmName="SHA-512" workbookHashValue="hytSGkKrE3yxCvy7ZO6ghgYb9UqWA9A2CROJsyuYV03/1imDuw21rObFLKN0C8iAQXtvcehxp+qXrIbnV02+RQ==" workbookSaltValue="Djb2hezJyv5FIg703V2GPw==" workbookSpinCount="100000" lockStructure="1"/>
  <bookViews>
    <workbookView xWindow="-110" yWindow="-110" windowWidth="19420" windowHeight="10300" xr2:uid="{00000000-000D-0000-FFFF-FFFF00000000}"/>
  </bookViews>
  <sheets>
    <sheet name="Aktivitet" sheetId="7" r:id="rId1"/>
    <sheet name="Enhetskostnader" sheetId="5" r:id="rId2"/>
    <sheet name="lists-hide" sheetId="9" state="hidden" r:id="rId3"/>
  </sheets>
  <definedNames>
    <definedName name="activity">'lists-hide'!$A$1:$A$7</definedName>
    <definedName name="cat">'lists-hide'!$K$10:$K$14</definedName>
    <definedName name="category">'lists-hide'!#REF!</definedName>
    <definedName name="programme">'lists-hide'!$A$15:$A$19</definedName>
    <definedName name="_xlnm.Print_Area" localSheetId="0">Aktivitet!$B$1:$J$105</definedName>
    <definedName name="type">'lists-hide'!$A$2:$A$7</definedName>
    <definedName name="typeb">'lists-hide'!$A$2:$A$7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7" l="1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26" i="7"/>
  <c r="H26" i="7"/>
  <c r="A22" i="9" l="1"/>
  <c r="D14" i="7" s="1"/>
  <c r="F22" i="7"/>
  <c r="F21" i="7"/>
  <c r="G22" i="7"/>
  <c r="G21" i="7"/>
  <c r="D23" i="7" l="1"/>
  <c r="C23" i="7" s="1"/>
  <c r="E23" i="7"/>
  <c r="H24" i="7"/>
  <c r="H27" i="7"/>
  <c r="D15" i="7" l="1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J24" i="7" l="1"/>
  <c r="H75" i="7" l="1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D16" i="7" l="1"/>
  <c r="D17" i="7" s="1"/>
  <c r="E17" i="7" s="1"/>
  <c r="I24" i="7"/>
  <c r="D22" i="9" l="1"/>
</calcChain>
</file>

<file path=xl/sharedStrings.xml><?xml version="1.0" encoding="utf-8"?>
<sst xmlns="http://schemas.openxmlformats.org/spreadsheetml/2006/main" count="96" uniqueCount="85">
  <si>
    <t>Finland</t>
  </si>
  <si>
    <t>Åland</t>
  </si>
  <si>
    <t>Organisation</t>
  </si>
  <si>
    <t>International travel, travel &amp; subsistence</t>
  </si>
  <si>
    <t>Start month</t>
  </si>
  <si>
    <t>Fyll i för varje ansökt aktivitet och bifoga till ansökan i Espresso!</t>
  </si>
  <si>
    <t>Budgetformulär för högre utbildning</t>
  </si>
  <si>
    <t xml:space="preserve">Namn av nätverk/projektpartnerskap: </t>
  </si>
  <si>
    <t xml:space="preserve">Typ av aktivitet: </t>
  </si>
  <si>
    <t xml:space="preserve">Namn av aktivitet: </t>
  </si>
  <si>
    <t xml:space="preserve">Antal aktiva partners: </t>
  </si>
  <si>
    <t xml:space="preserve">Förväntad startmånad och -år: </t>
  </si>
  <si>
    <t>Budgetsammanfattning för projekt eller nätverksmöten</t>
  </si>
  <si>
    <t>Organisationsstöd:</t>
  </si>
  <si>
    <t>Maximal kostnad:</t>
  </si>
  <si>
    <t xml:space="preserve">Resa och uppehälle </t>
  </si>
  <si>
    <t>Resa nr.</t>
  </si>
  <si>
    <t>Från land</t>
  </si>
  <si>
    <t>Till land</t>
  </si>
  <si>
    <t>Antal deltagare</t>
  </si>
  <si>
    <t>Internationell resa och uppehälle €</t>
  </si>
  <si>
    <t>och tillägg för inrikesresa</t>
  </si>
  <si>
    <t>Inrikesresa och uppehälle</t>
  </si>
  <si>
    <r>
      <t>Kom ihåg att klicka på "</t>
    </r>
    <r>
      <rPr>
        <b/>
        <sz val="11"/>
        <color rgb="FFFF0000"/>
        <rFont val="Calibri"/>
        <family val="2"/>
        <scheme val="minor"/>
      </rPr>
      <t>Aktivera redigering</t>
    </r>
    <r>
      <rPr>
        <b/>
        <sz val="11"/>
        <color theme="1"/>
        <rFont val="Calibri"/>
        <family val="2"/>
        <scheme val="minor"/>
      </rPr>
      <t>" högst uppe om tillämpligt!</t>
    </r>
  </si>
  <si>
    <t>FYLL I FORMULÄREN SÅ HÄR!</t>
  </si>
  <si>
    <t>De gula rutorna är obligatoriska</t>
  </si>
  <si>
    <t>Välj antal</t>
  </si>
  <si>
    <t>Välj från listan</t>
  </si>
  <si>
    <t>Gemensamma studieprogram</t>
  </si>
  <si>
    <t>Utvecklingsprojekt</t>
  </si>
  <si>
    <t>Nätverksmöten</t>
  </si>
  <si>
    <t>(alla priser är i euro)</t>
  </si>
  <si>
    <t>Enhetskostnader</t>
  </si>
  <si>
    <t>Grundfinansiering</t>
  </si>
  <si>
    <t>Tillägg/partner</t>
  </si>
  <si>
    <t>Deltagande länder</t>
  </si>
  <si>
    <t>Danmark</t>
  </si>
  <si>
    <t>Norge</t>
  </si>
  <si>
    <t>Sverige</t>
  </si>
  <si>
    <t>Litauen</t>
  </si>
  <si>
    <t>Estland</t>
  </si>
  <si>
    <t>Lettland</t>
  </si>
  <si>
    <t>Grönland</t>
  </si>
  <si>
    <t>Färöarna</t>
  </si>
  <si>
    <t>Island</t>
  </si>
  <si>
    <t>Tillägg för inrikesresa mer än 500 km</t>
  </si>
  <si>
    <t>Ja</t>
  </si>
  <si>
    <t>Nej</t>
  </si>
  <si>
    <t>Inrikesresa och uppehälle (ingen utrikesresa)</t>
  </si>
  <si>
    <t>Resa och uppehälle:</t>
  </si>
  <si>
    <t>per resande deltagare</t>
  </si>
  <si>
    <t>per resande deltagere</t>
  </si>
  <si>
    <t>per dag</t>
  </si>
  <si>
    <t>Utvecklingsarbete</t>
  </si>
  <si>
    <t>Baltikum</t>
  </si>
  <si>
    <t>Norden</t>
  </si>
  <si>
    <t>Norden/Baltikum</t>
  </si>
  <si>
    <t>Antal institutioner</t>
  </si>
  <si>
    <t>Utvecklingsarbete:</t>
  </si>
  <si>
    <t>Stöd</t>
  </si>
  <si>
    <t>Antal dagar</t>
  </si>
  <si>
    <t xml:space="preserve">som angetts i del 1.1 eller 1.2 i ansökan </t>
  </si>
  <si>
    <t>som angetts i del 4 i ansökan</t>
  </si>
  <si>
    <t>i denna aktivitet</t>
  </si>
  <si>
    <r>
      <t>Inrikes-resa?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2"/>
        <color rgb="FFFF0000"/>
        <rFont val="Calibri"/>
        <family val="2"/>
        <scheme val="minor"/>
      </rPr>
      <t>3</t>
    </r>
  </si>
  <si>
    <r>
      <t xml:space="preserve">baserad på inmatad data. </t>
    </r>
    <r>
      <rPr>
        <b/>
        <sz val="11"/>
        <color rgb="FF0070B6"/>
        <rFont val="Calibri"/>
        <family val="2"/>
        <scheme val="minor"/>
      </rPr>
      <t>Använd dessa summor i er ansökan i Espresso!</t>
    </r>
    <r>
      <rPr>
        <b/>
        <vertAlign val="superscript"/>
        <sz val="12"/>
        <color rgb="FFFF0000"/>
        <rFont val="Calibri"/>
        <family val="2"/>
        <scheme val="minor"/>
      </rPr>
      <t>1</t>
    </r>
  </si>
  <si>
    <t>Inrikesresa för resa och uppehälle</t>
  </si>
  <si>
    <r>
      <t xml:space="preserve">Anledning till resan och berättigande till inrikesresan (ort till ort), i förekommande fall </t>
    </r>
    <r>
      <rPr>
        <b/>
        <vertAlign val="superscript"/>
        <sz val="12"/>
        <color rgb="FFFF0000"/>
        <rFont val="Calibri"/>
        <family val="2"/>
        <scheme val="minor"/>
      </rPr>
      <t>2</t>
    </r>
  </si>
  <si>
    <t>Juni 2026</t>
  </si>
  <si>
    <t>Juli 2026</t>
  </si>
  <si>
    <t>Augusti 2026</t>
  </si>
  <si>
    <t>September 2026</t>
  </si>
  <si>
    <t>Oktober 2026</t>
  </si>
  <si>
    <t>November 2026</t>
  </si>
  <si>
    <t>December 2026</t>
  </si>
  <si>
    <t>Januari 2027</t>
  </si>
  <si>
    <t>Februari 2027</t>
  </si>
  <si>
    <t>Mars 2027</t>
  </si>
  <si>
    <t>April 2027</t>
  </si>
  <si>
    <t>Maj 2027</t>
  </si>
  <si>
    <t>Juni 2027</t>
  </si>
  <si>
    <t>Juli 2027</t>
  </si>
  <si>
    <t>Augusti 2027</t>
  </si>
  <si>
    <t>September 2027</t>
  </si>
  <si>
    <r>
      <rPr>
        <b/>
        <sz val="14"/>
        <color rgb="FFFF0000"/>
        <rFont val="Calibri"/>
        <family val="2"/>
        <scheme val="minor"/>
      </rPr>
      <t>Budget för utvecklingsprojekt, gemensamma studieprogram eller nätverksmöten</t>
    </r>
    <r>
      <rPr>
        <b/>
        <sz val="14"/>
        <color theme="4"/>
        <rFont val="Calibri"/>
        <family val="2"/>
        <scheme val="minor"/>
      </rPr>
      <t xml:space="preserve">
</t>
    </r>
    <r>
      <rPr>
        <b/>
        <sz val="12"/>
        <color theme="4"/>
        <rFont val="Calibri"/>
        <family val="2"/>
        <scheme val="minor"/>
      </rPr>
      <t>Bilaga till 2026 ansökan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</si>
</sst>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d/m/yyyy;@"/>
    <numFmt numFmtId="167" formatCode="#,##0\ [$€-1]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rgb="FF0070B6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8" tint="0.59999389629810485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rgb="FF0070B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106">
    <xf numFmtId="0" fontId="0" fillId="0" borderId="0" xfId="0"/>
    <xf numFmtId="0" fontId="2" fillId="0" borderId="0" xfId="0" applyFont="1"/>
    <xf numFmtId="165" fontId="1" fillId="0" borderId="0" xfId="1" applyNumberFormat="1" applyFont="1"/>
    <xf numFmtId="0" fontId="4" fillId="0" borderId="0" xfId="0" applyFont="1"/>
    <xf numFmtId="0" fontId="0" fillId="0" borderId="2" xfId="0" applyBorder="1"/>
    <xf numFmtId="165" fontId="1" fillId="0" borderId="2" xfId="1" applyNumberFormat="1" applyFont="1" applyBorder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0" fontId="0" fillId="0" borderId="0" xfId="0" applyBorder="1" applyAlignment="1"/>
    <xf numFmtId="0" fontId="0" fillId="0" borderId="0" xfId="0"/>
    <xf numFmtId="0" fontId="6" fillId="0" borderId="0" xfId="0" applyFont="1"/>
    <xf numFmtId="0" fontId="2" fillId="0" borderId="3" xfId="0" applyFont="1" applyBorder="1" applyAlignment="1">
      <alignment wrapText="1"/>
    </xf>
    <xf numFmtId="3" fontId="0" fillId="0" borderId="0" xfId="0" applyNumberFormat="1" applyBorder="1"/>
    <xf numFmtId="165" fontId="1" fillId="0" borderId="0" xfId="1" applyNumberFormat="1" applyFont="1" applyBorder="1"/>
    <xf numFmtId="0" fontId="0" fillId="0" borderId="0" xfId="0" applyBorder="1"/>
    <xf numFmtId="0" fontId="13" fillId="0" borderId="0" xfId="0" applyFont="1" applyFill="1" applyBorder="1" applyAlignment="1"/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Fill="1" applyBorder="1" applyAlignment="1" applyProtection="1"/>
    <xf numFmtId="0" fontId="0" fillId="0" borderId="0" xfId="0" applyFill="1" applyProtection="1"/>
    <xf numFmtId="0" fontId="7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0" fillId="0" borderId="0" xfId="0" applyFill="1" applyBorder="1" applyProtection="1"/>
    <xf numFmtId="166" fontId="0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Protection="1"/>
    <xf numFmtId="3" fontId="2" fillId="0" borderId="0" xfId="0" applyNumberFormat="1" applyFont="1" applyBorder="1" applyProtection="1"/>
    <xf numFmtId="167" fontId="18" fillId="0" borderId="0" xfId="0" applyNumberFormat="1" applyFont="1" applyAlignment="1" applyProtection="1">
      <alignment horizontal="center"/>
    </xf>
    <xf numFmtId="167" fontId="2" fillId="0" borderId="1" xfId="0" applyNumberFormat="1" applyFont="1" applyBorder="1" applyAlignment="1" applyProtection="1">
      <alignment horizontal="center"/>
    </xf>
    <xf numFmtId="167" fontId="16" fillId="5" borderId="2" xfId="0" applyNumberFormat="1" applyFont="1" applyFill="1" applyBorder="1" applyAlignment="1" applyProtection="1">
      <alignment horizontal="center"/>
    </xf>
    <xf numFmtId="167" fontId="17" fillId="6" borderId="2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/>
    </xf>
    <xf numFmtId="167" fontId="6" fillId="0" borderId="6" xfId="0" applyNumberFormat="1" applyFont="1" applyFill="1" applyBorder="1" applyAlignment="1" applyProtection="1">
      <alignment horizontal="center" vertical="center"/>
    </xf>
    <xf numFmtId="167" fontId="6" fillId="0" borderId="6" xfId="0" applyNumberFormat="1" applyFont="1" applyBorder="1" applyAlignment="1" applyProtection="1">
      <alignment horizontal="center" vertical="center"/>
    </xf>
    <xf numFmtId="0" fontId="10" fillId="0" borderId="0" xfId="2" applyFill="1" applyProtection="1"/>
    <xf numFmtId="167" fontId="6" fillId="0" borderId="8" xfId="0" applyNumberFormat="1" applyFont="1" applyFill="1" applyBorder="1" applyAlignment="1" applyProtection="1">
      <alignment horizontal="center" vertical="center"/>
    </xf>
    <xf numFmtId="167" fontId="6" fillId="0" borderId="0" xfId="0" applyNumberFormat="1" applyFont="1" applyFill="1" applyBorder="1" applyAlignment="1" applyProtection="1">
      <alignment horizontal="center" vertical="center"/>
    </xf>
    <xf numFmtId="167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3" borderId="0" xfId="0" applyFont="1" applyFill="1" applyProtection="1">
      <protection locked="0"/>
    </xf>
    <xf numFmtId="0" fontId="4" fillId="0" borderId="0" xfId="0" applyFont="1" applyAlignment="1" applyProtection="1">
      <alignment vertical="center"/>
    </xf>
    <xf numFmtId="0" fontId="0" fillId="0" borderId="0" xfId="0" applyBorder="1" applyProtection="1"/>
    <xf numFmtId="0" fontId="19" fillId="0" borderId="0" xfId="0" applyFont="1" applyFill="1" applyBorder="1" applyAlignment="1" applyProtection="1">
      <alignment horizontal="right" vertical="center"/>
    </xf>
    <xf numFmtId="167" fontId="18" fillId="0" borderId="0" xfId="0" applyNumberFormat="1" applyFont="1" applyFill="1" applyAlignment="1" applyProtection="1">
      <alignment horizontal="center"/>
    </xf>
    <xf numFmtId="0" fontId="5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right"/>
    </xf>
    <xf numFmtId="167" fontId="2" fillId="0" borderId="0" xfId="0" applyNumberFormat="1" applyFont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167" fontId="22" fillId="0" borderId="2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2" fillId="0" borderId="3" xfId="0" applyFont="1" applyBorder="1" applyAlignment="1">
      <alignment horizontal="right"/>
    </xf>
    <xf numFmtId="0" fontId="8" fillId="0" borderId="0" xfId="0" applyFont="1"/>
    <xf numFmtId="0" fontId="6" fillId="0" borderId="0" xfId="0" applyFont="1" applyProtection="1"/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 applyProtection="1"/>
    <xf numFmtId="0" fontId="24" fillId="0" borderId="0" xfId="0" applyFont="1" applyAlignment="1" applyProtection="1">
      <alignment horizontal="center" vertical="center"/>
    </xf>
    <xf numFmtId="0" fontId="27" fillId="0" borderId="0" xfId="0" applyFont="1" applyBorder="1" applyAlignment="1" applyProtection="1">
      <alignment vertical="top"/>
    </xf>
    <xf numFmtId="0" fontId="26" fillId="0" borderId="0" xfId="0" applyFont="1" applyAlignment="1" applyProtection="1">
      <alignment horizontal="right" wrapText="1"/>
    </xf>
    <xf numFmtId="49" fontId="6" fillId="0" borderId="0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ill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0" fillId="0" borderId="8" xfId="0" applyFill="1" applyBorder="1"/>
    <xf numFmtId="3" fontId="0" fillId="0" borderId="8" xfId="0" applyNumberFormat="1" applyFill="1" applyBorder="1"/>
    <xf numFmtId="0" fontId="0" fillId="0" borderId="2" xfId="0" applyFill="1" applyBorder="1"/>
    <xf numFmtId="3" fontId="0" fillId="0" borderId="2" xfId="0" applyNumberFormat="1" applyFill="1" applyBorder="1"/>
    <xf numFmtId="0" fontId="5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right"/>
    </xf>
    <xf numFmtId="0" fontId="23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wrapText="1"/>
      <protection locked="0"/>
    </xf>
    <xf numFmtId="0" fontId="0" fillId="0" borderId="4" xfId="0" applyFont="1" applyFill="1" applyBorder="1" applyAlignment="1" applyProtection="1">
      <alignment horizontal="left"/>
      <protection locked="0"/>
    </xf>
    <xf numFmtId="49" fontId="0" fillId="0" borderId="4" xfId="0" applyNumberFormat="1" applyFont="1" applyFill="1" applyBorder="1" applyAlignment="1" applyProtection="1">
      <alignment horizontal="left"/>
      <protection locked="0"/>
    </xf>
    <xf numFmtId="49" fontId="0" fillId="0" borderId="1" xfId="0" applyNumberFormat="1" applyFont="1" applyFill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left" wrapText="1"/>
    </xf>
  </cellXfs>
  <cellStyles count="3">
    <cellStyle name="Huono" xfId="2" builtinId="27"/>
    <cellStyle name="Normaali" xfId="0" builtinId="0"/>
    <cellStyle name="Pilkku" xfId="1" builtinId="3"/>
  </cellStyles>
  <dxfs count="15">
    <dxf>
      <font>
        <color theme="6" tint="0.59996337778862885"/>
      </font>
    </dxf>
    <dxf>
      <fill>
        <patternFill>
          <bgColor rgb="FFFF0000"/>
        </patternFill>
      </fill>
    </dxf>
    <dxf>
      <font>
        <color theme="0"/>
      </font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0"/>
      </font>
    </dxf>
    <dxf>
      <font>
        <color theme="3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70B6"/>
      <color rgb="FFFFFFC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28576</xdr:rowOff>
    </xdr:from>
    <xdr:to>
      <xdr:col>2</xdr:col>
      <xdr:colOff>1133475</xdr:colOff>
      <xdr:row>0</xdr:row>
      <xdr:rowOff>434055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BFF17F-848D-4217-B90A-8F96019A4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8576"/>
          <a:ext cx="1571624" cy="4054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0</xdr:row>
      <xdr:rowOff>28576</xdr:rowOff>
    </xdr:from>
    <xdr:to>
      <xdr:col>2</xdr:col>
      <xdr:colOff>1133475</xdr:colOff>
      <xdr:row>0</xdr:row>
      <xdr:rowOff>434055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3BE36521-E10E-4429-802B-5E1231FC0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8576"/>
          <a:ext cx="1571624" cy="405479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</xdr:row>
      <xdr:rowOff>322035</xdr:rowOff>
    </xdr:from>
    <xdr:to>
      <xdr:col>18</xdr:col>
      <xdr:colOff>254000</xdr:colOff>
      <xdr:row>21</xdr:row>
      <xdr:rowOff>163286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C4903356-7802-4CEA-994E-58EE09A0BFEB}"/>
            </a:ext>
          </a:extLst>
        </xdr:cNvPr>
        <xdr:cNvSpPr txBox="1"/>
      </xdr:nvSpPr>
      <xdr:spPr>
        <a:xfrm>
          <a:off x="10223500" y="1474106"/>
          <a:ext cx="4826000" cy="349703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Fyll i information och data i de gula rutorna. De övriga rutorna är låsta.</a:t>
          </a:r>
        </a:p>
        <a:p>
          <a:pPr algn="l"/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maximala ansökta beloppet för organisationsstöd är 14 000 €.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Notera att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organisationsstöd och stöd för utvecklingsarbete inte går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att söka för nätverksmöten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/>
            <a:t>Summorna för enhetskostnaderna finns under</a:t>
          </a:r>
          <a:r>
            <a:rPr lang="en-GB" sz="1000" baseline="0"/>
            <a:t> fliken: Enhetskostnader.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projekt: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fasta enhetskostnaderna används endast vid ansökan för att underlätta ansökningsprocessen. Beloppen för organisationsstöd, utvecklingsarbete samt resa och uppehälle ska matas in i ansökan i Espresso men det beviljade stödet kan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fritt användas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mellan olika kostnadsposter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baserat på verkliga kostnader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Om större ändringar i förverkligandet av aktiviteterna sker, ska nätverkskoordinatorn kontakta huvudadministratören, Utbildningsstyrelsen.</a:t>
          </a:r>
        </a:p>
        <a:p>
          <a:endParaRPr lang="fi-FI" sz="1000">
            <a:effectLst/>
          </a:endParaRPr>
        </a:p>
        <a:p>
          <a:r>
            <a:rPr lang="en-GB" sz="1100" b="1" i="0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använda/ansökta summorna i Espresso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 i de flesta fall vara identiska, som det står i Espresso och i handboken, men de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 vara lägre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ansökaren så föredrar. I varje fall får de ansökta summorna i Espresso inte vara högre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än de beräknade summorna i budgetformuläret.</a:t>
          </a:r>
          <a:endParaRPr lang="fi-FI" sz="1000">
            <a:effectLst/>
          </a:endParaRPr>
        </a:p>
        <a:p>
          <a:endParaRPr lang="is-I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s-I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maximala Nordplus-bidraget är 100 000 €. Om din projektbudget överstiger detta belopp, vänligen beskriv i Espresso-ansökan (kommentarer till budgeten) hur du planerar att täcka dessa överstigande kostnader.</a:t>
          </a:r>
          <a:endParaRPr lang="fi-FI" sz="1000">
            <a:effectLst/>
          </a:endParaRPr>
        </a:p>
        <a:p>
          <a:endParaRPr lang="en-GB" sz="1000" baseline="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10</xdr:col>
      <xdr:colOff>635452</xdr:colOff>
      <xdr:row>22</xdr:row>
      <xdr:rowOff>108857</xdr:rowOff>
    </xdr:from>
    <xdr:to>
      <xdr:col>18</xdr:col>
      <xdr:colOff>263071</xdr:colOff>
      <xdr:row>44</xdr:row>
      <xdr:rowOff>136073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ADF9132-AB9A-4C1A-9A6D-0A0BB5BD268F}"/>
            </a:ext>
          </a:extLst>
        </xdr:cNvPr>
        <xdr:cNvSpPr txBox="1"/>
      </xdr:nvSpPr>
      <xdr:spPr>
        <a:xfrm>
          <a:off x="10214881" y="5098143"/>
          <a:ext cx="4843690" cy="465364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s-I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Utvecklingsarbete</a:t>
          </a:r>
          <a:endParaRPr lang="is-IS" sz="1050">
            <a:effectLst/>
          </a:endParaRPr>
        </a:p>
        <a:p>
          <a:r>
            <a:rPr lang="en-GB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Mata in information och data i alla ljusgula rutor</a:t>
          </a:r>
          <a:r>
            <a:rPr lang="en-GB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varje rad som du använder. De övriga rutorna är låsta.</a:t>
          </a:r>
          <a:endParaRPr lang="is-IS" sz="1000">
            <a:effectLst/>
          </a:endParaRPr>
        </a:p>
        <a:p>
          <a:endParaRPr lang="is-IS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s-I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Ange antal institutioner som ansöker om stöd till utvecklingsarbete. Maximalt är 40 dagar per deltagande institution. T.ex. det maximala antalet arbetsdagar för två institutioner är 80 dagar.</a:t>
          </a:r>
          <a:endParaRPr lang="en-GB" sz="1000" b="1"/>
        </a:p>
        <a:p>
          <a:endParaRPr lang="en-GB" sz="1000" b="1"/>
        </a:p>
        <a:p>
          <a:r>
            <a:rPr lang="en-GB" sz="1050" b="1"/>
            <a:t>Resa och uppehälle</a:t>
          </a:r>
        </a:p>
        <a:p>
          <a:r>
            <a:rPr lang="en-GB" sz="1000"/>
            <a:t>Mata in information och data i alla ljusgula rutor</a:t>
          </a:r>
          <a:r>
            <a:rPr lang="en-GB" sz="1000" baseline="0"/>
            <a:t> i varje rad som du använder! De övriga rutorna är låsta.</a:t>
          </a:r>
          <a:endParaRPr lang="en-GB" sz="1000"/>
        </a:p>
        <a:p>
          <a:endParaRPr lang="en-GB" sz="1000"/>
        </a:p>
        <a:p>
          <a:r>
            <a:rPr lang="en-GB" sz="1200" b="1" i="0" baseline="30000">
              <a:solidFill>
                <a:srgbClr val="FF0000"/>
              </a:solidFill>
            </a:rPr>
            <a:t>2</a:t>
          </a:r>
          <a:r>
            <a:rPr lang="en-GB" sz="1000" baseline="0">
              <a:solidFill>
                <a:srgbClr val="FF0000"/>
              </a:solidFill>
            </a:rPr>
            <a:t> </a:t>
          </a:r>
          <a:r>
            <a:rPr lang="en-GB" sz="1000">
              <a:solidFill>
                <a:sysClr val="windowText" lastClr="000000"/>
              </a:solidFill>
            </a:rPr>
            <a:t>Anledning till resan: Identifiera varje möte (som i Espresso ansökan) och</a:t>
          </a:r>
          <a:r>
            <a:rPr lang="en-GB" sz="1000" baseline="0">
              <a:solidFill>
                <a:sysClr val="windowText" lastClr="000000"/>
              </a:solidFill>
            </a:rPr>
            <a:t> om du ansöker om stöd för inrikesresor, ange start- och slutdestination (ort till ort) </a:t>
          </a:r>
          <a:r>
            <a:rPr lang="en-GB" sz="1000">
              <a:solidFill>
                <a:sysClr val="windowText" lastClr="000000"/>
              </a:solidFill>
            </a:rPr>
            <a:t>samt distansen (km)</a:t>
          </a:r>
          <a:r>
            <a:rPr lang="en-GB" sz="1000" baseline="0">
              <a:solidFill>
                <a:sysClr val="windowText" lastClr="000000"/>
              </a:solidFill>
            </a:rPr>
            <a:t>. Använd Google Maps: https://www.google.com/maps för att beräkna avståndet.</a:t>
          </a:r>
        </a:p>
        <a:p>
          <a:endParaRPr lang="en-GB" sz="1000">
            <a:solidFill>
              <a:sysClr val="windowText" lastClr="000000"/>
            </a:solidFill>
          </a:endParaRPr>
        </a:p>
        <a:p>
          <a:r>
            <a:rPr lang="en-GB" sz="1220" b="1" i="0" baseline="30000">
              <a:solidFill>
                <a:srgbClr val="FF0000"/>
              </a:solidFill>
            </a:rPr>
            <a:t>3</a:t>
          </a:r>
          <a:r>
            <a:rPr lang="en-GB" sz="1000" baseline="0">
              <a:solidFill>
                <a:sysClr val="windowText" lastClr="000000"/>
              </a:solidFill>
            </a:rPr>
            <a:t> </a:t>
          </a:r>
          <a:r>
            <a:rPr lang="en-GB" sz="1000">
              <a:solidFill>
                <a:sysClr val="windowText" lastClr="000000"/>
              </a:solidFill>
            </a:rPr>
            <a:t>Notera att det</a:t>
          </a:r>
          <a:r>
            <a:rPr lang="en-GB" sz="1000" baseline="0">
              <a:solidFill>
                <a:sysClr val="windowText" lastClr="000000"/>
              </a:solidFill>
            </a:rPr>
            <a:t> finns tre kategorier av resenärer för vilka enhetskostnader kan beräknas:</a:t>
          </a:r>
        </a:p>
        <a:p>
          <a:r>
            <a:rPr lang="en-GB" sz="1000" baseline="0">
              <a:solidFill>
                <a:sysClr val="windowText" lastClr="000000"/>
              </a:solidFill>
            </a:rPr>
            <a:t>1. Internationella resenärer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2. Internationella resenärer som även behöver resa inrikes (</a:t>
          </a:r>
          <a:r>
            <a:rPr lang="en-GB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mer än 500 km </a:t>
          </a:r>
          <a:r>
            <a:rPr lang="en-GB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rundresa inrikes i hem- och/eller värdlandet)</a:t>
          </a:r>
          <a:endParaRPr lang="sv-SE" sz="10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GB" sz="1000">
              <a:solidFill>
                <a:sysClr val="windowText" lastClr="000000"/>
              </a:solidFill>
            </a:rPr>
            <a:t>3. Inrikesresenärer som</a:t>
          </a:r>
          <a:r>
            <a:rPr lang="en-GB" sz="1000" baseline="0">
              <a:solidFill>
                <a:sysClr val="windowText" lastClr="000000"/>
              </a:solidFill>
            </a:rPr>
            <a:t> </a:t>
          </a:r>
          <a:r>
            <a:rPr lang="en-GB" sz="1000" b="1">
              <a:solidFill>
                <a:sysClr val="windowText" lastClr="000000"/>
              </a:solidFill>
            </a:rPr>
            <a:t>behöver stöd för uppehälle och resor </a:t>
          </a:r>
          <a:r>
            <a:rPr lang="en-GB" sz="1000">
              <a:solidFill>
                <a:sysClr val="windowText" lastClr="000000"/>
              </a:solidFill>
            </a:rPr>
            <a:t>och</a:t>
          </a:r>
          <a:r>
            <a:rPr lang="en-GB" sz="1000" baseline="0">
              <a:solidFill>
                <a:sysClr val="windowText" lastClr="000000"/>
              </a:solidFill>
            </a:rPr>
            <a:t> som är</a:t>
          </a:r>
          <a:r>
            <a:rPr lang="en-GB" sz="1000">
              <a:solidFill>
                <a:sysClr val="windowText" lastClr="000000"/>
              </a:solidFill>
            </a:rPr>
            <a:t> från</a:t>
          </a:r>
          <a:r>
            <a:rPr lang="en-GB" sz="1000" baseline="0">
              <a:solidFill>
                <a:sysClr val="windowText" lastClr="000000"/>
              </a:solidFill>
            </a:rPr>
            <a:t> partnerlärosäten/-organisationer i samma land som värdlärosätet.</a:t>
          </a:r>
          <a:endParaRPr lang="en-GB" sz="1000">
            <a:solidFill>
              <a:sysClr val="windowText" lastClr="000000"/>
            </a:solidFill>
          </a:endParaRPr>
        </a:p>
        <a:p>
          <a:endParaRPr lang="en-GB" sz="1000"/>
        </a:p>
        <a:p>
          <a:pPr marL="0" indent="0">
            <a:buFontTx/>
            <a:buNone/>
          </a:pPr>
          <a:r>
            <a:rPr lang="en-GB" sz="1000" baseline="0">
              <a:solidFill>
                <a:schemeClr val="tx1"/>
              </a:solidFill>
            </a:rPr>
            <a:t>Andra deltagare kan anges för information men dessa beräknas inte i budgeten. 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47625</xdr:rowOff>
    </xdr:from>
    <xdr:to>
      <xdr:col>5</xdr:col>
      <xdr:colOff>76200</xdr:colOff>
      <xdr:row>6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E8E565-65F3-43D4-AE9E-FE8EF245E316}"/>
            </a:ext>
          </a:extLst>
        </xdr:cNvPr>
        <xdr:cNvSpPr txBox="1"/>
      </xdr:nvSpPr>
      <xdr:spPr>
        <a:xfrm>
          <a:off x="4210050" y="676275"/>
          <a:ext cx="2990850" cy="4667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Notera att stödet för organisation inte är tillgängligt för nätverksmöten!</a:t>
          </a:r>
          <a:endParaRPr lang="is-I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3100-ACBE-4729-AC75-060701213025}">
  <sheetPr>
    <pageSetUpPr fitToPage="1"/>
  </sheetPr>
  <dimension ref="A1:S125"/>
  <sheetViews>
    <sheetView showGridLines="0" tabSelected="1" zoomScale="70" zoomScaleNormal="70" zoomScaleSheetLayoutView="100" workbookViewId="0">
      <selection activeCell="D10" sqref="D10:G10"/>
    </sheetView>
  </sheetViews>
  <sheetFormatPr defaultColWidth="9.1796875" defaultRowHeight="14.5" x14ac:dyDescent="0.35"/>
  <cols>
    <col min="1" max="1" width="2" style="21" customWidth="1"/>
    <col min="2" max="2" width="7.26953125" style="21" customWidth="1"/>
    <col min="3" max="3" width="52.26953125" style="21" customWidth="1"/>
    <col min="4" max="4" width="12.7265625" style="21" customWidth="1"/>
    <col min="5" max="5" width="11.7265625" style="21" customWidth="1"/>
    <col min="6" max="7" width="8.81640625" style="21" customWidth="1"/>
    <col min="8" max="10" width="11.1796875" style="21" customWidth="1"/>
    <col min="11" max="16" width="9.1796875" style="21"/>
    <col min="17" max="17" width="10.1796875" style="21" customWidth="1"/>
    <col min="18" max="16384" width="9.1796875" style="21"/>
  </cols>
  <sheetData>
    <row r="1" spans="1:18" ht="45" customHeight="1" x14ac:dyDescent="0.35">
      <c r="C1" s="94" t="s">
        <v>84</v>
      </c>
      <c r="D1" s="95"/>
      <c r="E1" s="95"/>
      <c r="F1" s="95"/>
      <c r="G1" s="95"/>
      <c r="H1" s="95"/>
      <c r="I1" s="95"/>
      <c r="J1" s="95"/>
    </row>
    <row r="2" spans="1:18" x14ac:dyDescent="0.35">
      <c r="L2" s="81" t="s">
        <v>23</v>
      </c>
      <c r="M2" s="81"/>
      <c r="N2" s="81"/>
      <c r="O2" s="81"/>
      <c r="P2" s="81"/>
      <c r="Q2" s="81"/>
    </row>
    <row r="3" spans="1:18" ht="15.5" x14ac:dyDescent="0.35">
      <c r="B3" s="93" t="s">
        <v>5</v>
      </c>
      <c r="C3" s="93"/>
      <c r="D3" s="93"/>
      <c r="E3" s="93"/>
      <c r="F3" s="93"/>
      <c r="G3" s="93"/>
      <c r="H3" s="93"/>
      <c r="I3" s="93"/>
      <c r="J3" s="93"/>
      <c r="K3" s="22"/>
      <c r="L3" s="96" t="s">
        <v>24</v>
      </c>
      <c r="M3" s="96"/>
      <c r="N3" s="96"/>
      <c r="O3" s="96"/>
      <c r="P3" s="96"/>
      <c r="Q3" s="96"/>
      <c r="R3" s="96"/>
    </row>
    <row r="4" spans="1:18" ht="15.5" x14ac:dyDescent="0.35">
      <c r="A4" s="23"/>
      <c r="B4" s="24"/>
      <c r="C4" s="24"/>
      <c r="D4" s="24"/>
      <c r="E4" s="22"/>
      <c r="F4" s="23"/>
      <c r="G4" s="23"/>
      <c r="H4" s="23"/>
      <c r="I4" s="22"/>
      <c r="L4" s="97" t="s">
        <v>25</v>
      </c>
      <c r="M4" s="97"/>
      <c r="N4" s="97"/>
      <c r="O4" s="97"/>
      <c r="P4" s="97"/>
      <c r="Q4" s="97"/>
      <c r="R4" s="97"/>
    </row>
    <row r="5" spans="1:18" ht="26.25" customHeight="1" thickBot="1" x14ac:dyDescent="0.4">
      <c r="C5" s="69" t="s">
        <v>6</v>
      </c>
      <c r="D5" s="25"/>
      <c r="E5" s="25"/>
      <c r="I5" s="25"/>
    </row>
    <row r="6" spans="1:18" ht="15" customHeight="1" x14ac:dyDescent="0.35">
      <c r="C6" s="70" t="s">
        <v>7</v>
      </c>
      <c r="D6" s="101"/>
      <c r="E6" s="101"/>
      <c r="F6" s="101"/>
      <c r="G6" s="101"/>
      <c r="H6" s="92" t="s">
        <v>61</v>
      </c>
      <c r="I6" s="26"/>
    </row>
    <row r="7" spans="1:18" x14ac:dyDescent="0.35">
      <c r="C7" s="71" t="s">
        <v>8</v>
      </c>
      <c r="D7" s="102" t="s">
        <v>27</v>
      </c>
      <c r="E7" s="102"/>
      <c r="F7" s="102"/>
      <c r="G7" s="102"/>
      <c r="H7" s="92"/>
      <c r="I7" s="27"/>
    </row>
    <row r="8" spans="1:18" x14ac:dyDescent="0.35">
      <c r="C8" s="72" t="s">
        <v>9</v>
      </c>
      <c r="D8" s="103"/>
      <c r="E8" s="103"/>
      <c r="F8" s="103"/>
      <c r="G8" s="103"/>
      <c r="H8" s="92" t="s">
        <v>62</v>
      </c>
      <c r="I8" s="26"/>
    </row>
    <row r="9" spans="1:18" ht="15" customHeight="1" x14ac:dyDescent="0.35">
      <c r="C9" s="72" t="s">
        <v>10</v>
      </c>
      <c r="D9" s="103" t="s">
        <v>26</v>
      </c>
      <c r="E9" s="103"/>
      <c r="F9" s="103"/>
      <c r="G9" s="103"/>
      <c r="H9" s="92" t="s">
        <v>63</v>
      </c>
      <c r="I9" s="26"/>
    </row>
    <row r="10" spans="1:18" ht="15" thickBot="1" x14ac:dyDescent="0.4">
      <c r="C10" s="73" t="s">
        <v>11</v>
      </c>
      <c r="D10" s="104" t="s">
        <v>27</v>
      </c>
      <c r="E10" s="104"/>
      <c r="F10" s="104"/>
      <c r="G10" s="104"/>
      <c r="I10" s="27"/>
    </row>
    <row r="11" spans="1:18" ht="23.25" customHeight="1" x14ac:dyDescent="0.35">
      <c r="C11" s="49"/>
      <c r="D11" s="28"/>
      <c r="E11" s="29"/>
      <c r="G11" s="30"/>
      <c r="H11" s="31"/>
      <c r="I11" s="27"/>
    </row>
    <row r="12" spans="1:18" ht="18.5" x14ac:dyDescent="0.45">
      <c r="C12" s="98" t="s">
        <v>12</v>
      </c>
      <c r="D12" s="98"/>
      <c r="E12" s="51"/>
      <c r="F12" s="51"/>
      <c r="G12" s="51"/>
      <c r="H12" s="51"/>
      <c r="I12" s="51"/>
      <c r="J12" s="51"/>
    </row>
    <row r="13" spans="1:18" ht="15.75" customHeight="1" thickBot="1" x14ac:dyDescent="0.4">
      <c r="C13" s="99" t="s">
        <v>65</v>
      </c>
      <c r="D13" s="100"/>
      <c r="E13" s="51"/>
      <c r="F13" s="51"/>
      <c r="G13" s="51"/>
      <c r="H13" s="51"/>
      <c r="I13" s="51"/>
      <c r="J13" s="51"/>
    </row>
    <row r="14" spans="1:18" x14ac:dyDescent="0.35">
      <c r="C14" s="74" t="s">
        <v>13</v>
      </c>
      <c r="D14" s="50">
        <f>IF(Aktivitet!D7="Nätverksmöten", 0, 'lists-hide'!A22)</f>
        <v>0</v>
      </c>
      <c r="E14" s="51"/>
      <c r="F14" s="51"/>
      <c r="G14" s="51"/>
      <c r="H14" s="51"/>
      <c r="I14" s="51"/>
      <c r="J14" s="51"/>
    </row>
    <row r="15" spans="1:18" x14ac:dyDescent="0.35">
      <c r="C15" s="90" t="s">
        <v>58</v>
      </c>
      <c r="D15" s="50">
        <f>SUM(F21:F22)</f>
        <v>0</v>
      </c>
      <c r="E15" s="51"/>
      <c r="F15" s="51"/>
      <c r="G15" s="51"/>
      <c r="H15" s="89"/>
      <c r="I15" s="51"/>
      <c r="J15" s="51"/>
    </row>
    <row r="16" spans="1:18" x14ac:dyDescent="0.35">
      <c r="C16" s="74" t="s">
        <v>49</v>
      </c>
      <c r="D16" s="32">
        <f>SUM(H26:J105)</f>
        <v>0</v>
      </c>
      <c r="E16" s="51"/>
      <c r="F16" s="51"/>
      <c r="G16" s="51"/>
      <c r="H16" s="51"/>
      <c r="I16" s="51"/>
      <c r="J16" s="51"/>
    </row>
    <row r="17" spans="2:19" ht="15" thickBot="1" x14ac:dyDescent="0.4">
      <c r="C17" s="75" t="s">
        <v>14</v>
      </c>
      <c r="D17" s="33">
        <f>SUM(D14:D16)</f>
        <v>0</v>
      </c>
      <c r="E17" s="65" t="str">
        <f>IF(D17&gt;100000, "
Maximalt ansökt bidrag är 100 000 € per projekt och år","")</f>
        <v/>
      </c>
      <c r="F17" s="51"/>
      <c r="G17" s="51"/>
      <c r="H17" s="51"/>
      <c r="I17" s="51"/>
      <c r="J17" s="51"/>
    </row>
    <row r="18" spans="2:19" x14ac:dyDescent="0.35">
      <c r="C18" s="52"/>
      <c r="D18" s="53"/>
      <c r="E18" s="51"/>
      <c r="F18" s="51"/>
      <c r="G18" s="51"/>
      <c r="H18" s="51"/>
      <c r="I18" s="51"/>
      <c r="J18" s="51"/>
    </row>
    <row r="19" spans="2:19" ht="19" thickBot="1" x14ac:dyDescent="0.4">
      <c r="C19" s="47" t="s">
        <v>53</v>
      </c>
      <c r="D19" s="61"/>
      <c r="E19" s="51"/>
      <c r="F19" s="55"/>
      <c r="G19" s="51"/>
      <c r="H19" s="51"/>
      <c r="I19" s="51"/>
      <c r="J19" s="51"/>
    </row>
    <row r="20" spans="2:19" ht="26" x14ac:dyDescent="0.35">
      <c r="B20" s="56"/>
      <c r="C20" s="37" t="s">
        <v>56</v>
      </c>
      <c r="D20" s="37" t="s">
        <v>57</v>
      </c>
      <c r="E20" s="37" t="s">
        <v>60</v>
      </c>
      <c r="F20" s="91" t="s">
        <v>59</v>
      </c>
      <c r="H20" s="51"/>
      <c r="I20" s="51"/>
      <c r="J20" s="51"/>
    </row>
    <row r="21" spans="2:19" x14ac:dyDescent="0.35">
      <c r="B21" s="45"/>
      <c r="C21" s="54" t="s">
        <v>55</v>
      </c>
      <c r="D21" s="18"/>
      <c r="E21" s="62"/>
      <c r="F21" s="40">
        <f>IF($D$7="Nätverksmöten",0,(IF(G21="Maximalt per institution har uppnåtts",40*D21*Enhetskostnader!C12,E21*Enhetskostnader!C12)))</f>
        <v>0</v>
      </c>
      <c r="G21" s="63" t="str">
        <f>IFERROR(IF(E21/D21&gt;40, "Maximalt per institution har uppnåtts",""),"")</f>
        <v/>
      </c>
      <c r="H21" s="51"/>
      <c r="I21" s="51"/>
      <c r="J21" s="51"/>
    </row>
    <row r="22" spans="2:19" x14ac:dyDescent="0.35">
      <c r="B22" s="45"/>
      <c r="C22" s="54" t="s">
        <v>54</v>
      </c>
      <c r="D22" s="18"/>
      <c r="E22" s="62"/>
      <c r="F22" s="40">
        <f>IF($D$7="Nätverksmöten",0,(IF(G22="Maximalt per institution har uppnåtts",40*D22*Enhetskostnader!C13,E22*Enhetskostnader!C13)))</f>
        <v>0</v>
      </c>
      <c r="G22" s="63" t="str">
        <f>IFERROR(IF(E22/D22&gt;40, "Maximalt per institution har uppnåtts",""),"")</f>
        <v/>
      </c>
      <c r="H22" s="51"/>
      <c r="I22" s="51"/>
      <c r="J22" s="51"/>
    </row>
    <row r="23" spans="2:19" ht="28.5" customHeight="1" x14ac:dyDescent="0.35">
      <c r="C23" s="66" t="str">
        <f>IFERROR(IF(D23&gt;D9, "Antalet partners i utvecklingsarbetet är högre än antalet aktiva partners (cell D9)",""),"")</f>
        <v/>
      </c>
      <c r="D23" s="64">
        <f>SUM(D21:D22)</f>
        <v>0</v>
      </c>
      <c r="E23" s="64">
        <f>SUM(E21:E22)</f>
        <v>0</v>
      </c>
      <c r="F23" s="51"/>
      <c r="G23" s="51"/>
      <c r="H23" s="51"/>
      <c r="I23" s="51"/>
      <c r="J23" s="51"/>
    </row>
    <row r="24" spans="2:19" ht="19" thickBot="1" x14ac:dyDescent="0.4">
      <c r="C24" s="76" t="s">
        <v>15</v>
      </c>
      <c r="H24" s="34">
        <f>H14</f>
        <v>0</v>
      </c>
      <c r="I24" s="34">
        <f>SUM(I26:I75)</f>
        <v>0</v>
      </c>
      <c r="J24" s="35">
        <f>SUM(J26:J75)</f>
        <v>0</v>
      </c>
      <c r="L24" s="48"/>
      <c r="M24" s="48"/>
      <c r="N24" s="48"/>
      <c r="O24" s="48"/>
      <c r="P24" s="48"/>
      <c r="Q24" s="48"/>
      <c r="R24" s="48"/>
    </row>
    <row r="25" spans="2:19" s="36" customFormat="1" ht="45" customHeight="1" x14ac:dyDescent="0.35">
      <c r="B25" s="77" t="s">
        <v>16</v>
      </c>
      <c r="C25" s="78" t="s">
        <v>67</v>
      </c>
      <c r="D25" s="78" t="s">
        <v>17</v>
      </c>
      <c r="E25" s="78" t="s">
        <v>18</v>
      </c>
      <c r="F25" s="78" t="s">
        <v>64</v>
      </c>
      <c r="G25" s="78" t="s">
        <v>19</v>
      </c>
      <c r="H25" s="79" t="s">
        <v>20</v>
      </c>
      <c r="I25" s="79" t="s">
        <v>21</v>
      </c>
      <c r="J25" s="80" t="s">
        <v>22</v>
      </c>
      <c r="M25" s="21"/>
      <c r="O25" s="21"/>
      <c r="Q25" s="21"/>
      <c r="S25" s="21"/>
    </row>
    <row r="26" spans="2:19" x14ac:dyDescent="0.35">
      <c r="B26" s="38">
        <v>1</v>
      </c>
      <c r="C26" s="57"/>
      <c r="D26" s="18"/>
      <c r="E26" s="18"/>
      <c r="F26" s="18"/>
      <c r="G26" s="18"/>
      <c r="H26" s="39">
        <f>IFERROR(G26*IF(D26&lt;&gt;E26,(IF(VLOOKUP(D26,Enhetskostnader!$B$18:$C$28,2,FALSE)&gt;=VLOOKUP(E26,Enhetskostnader!$B$18:$C$28,2,FALSE),VLOOKUP(D26,Enhetskostnader!$B$18:$C$28,2,FALSE),VLOOKUP(E26,Enhetskostnader!$B$18:$C$28,2,FALSE))),0)," ")</f>
        <v>0</v>
      </c>
      <c r="I26" s="40">
        <f>IF(D26=E26,0,G26*IF($F26=Enhetskostnader!$B$31,Enhetskostnader!$C$31,Enhetskostnader!$C$32))</f>
        <v>0</v>
      </c>
      <c r="J26" s="40">
        <f>IF(D26=E26,G26*IF($F26=Enhetskostnader!$B$31,Enhetskostnader!$C$37,Enhetskostnader!$C$32),0)</f>
        <v>0</v>
      </c>
    </row>
    <row r="27" spans="2:19" x14ac:dyDescent="0.35">
      <c r="B27" s="38">
        <v>2</v>
      </c>
      <c r="C27" s="57"/>
      <c r="D27" s="18"/>
      <c r="E27" s="18"/>
      <c r="F27" s="18"/>
      <c r="G27" s="18"/>
      <c r="H27" s="39">
        <f>IFERROR(G27*IF(D27&lt;&gt;E27,(IF(VLOOKUP(D27,Enhetskostnader!$B$18:$C$28,2,FALSE)&gt;=VLOOKUP(E27,Enhetskostnader!$B$18:$C$28,2,FALSE),VLOOKUP(D27,Enhetskostnader!$B$18:$C$28,2,FALSE),VLOOKUP(E27,Enhetskostnader!$B$18:$C$28,2,FALSE))),0)," ")</f>
        <v>0</v>
      </c>
      <c r="I27" s="40">
        <f>IF(D27=E27,0,G27*IF($F27=Enhetskostnader!$B$31,Enhetskostnader!$C$31,Enhetskostnader!$C$32))</f>
        <v>0</v>
      </c>
      <c r="J27" s="40">
        <f>IF(D27=E27,G27*IF($F27=Enhetskostnader!$B$31,Enhetskostnader!$C$37,Enhetskostnader!$C$32),0)</f>
        <v>0</v>
      </c>
    </row>
    <row r="28" spans="2:19" x14ac:dyDescent="0.35">
      <c r="B28" s="38">
        <v>3</v>
      </c>
      <c r="C28" s="57"/>
      <c r="D28" s="18"/>
      <c r="E28" s="18"/>
      <c r="F28" s="18"/>
      <c r="G28" s="18"/>
      <c r="H28" s="39">
        <f>IFERROR(G28*IF(D28&lt;&gt;E28,(IF(VLOOKUP(D28,Enhetskostnader!$B$18:$C$28,2,FALSE)&gt;=VLOOKUP(E28,Enhetskostnader!$B$18:$C$28,2,FALSE),VLOOKUP(D28,Enhetskostnader!$B$18:$C$28,2,FALSE),VLOOKUP(E28,Enhetskostnader!$B$18:$C$28,2,FALSE))),0)," ")</f>
        <v>0</v>
      </c>
      <c r="I28" s="40">
        <f>IF(D28=E28,0,G28*IF($F28=Enhetskostnader!$B$31,Enhetskostnader!$C$31,Enhetskostnader!$C$32))</f>
        <v>0</v>
      </c>
      <c r="J28" s="40">
        <f>IF(D28=E28,G28*IF($F28=Enhetskostnader!$B$31,Enhetskostnader!$C$37,Enhetskostnader!$C$32),0)</f>
        <v>0</v>
      </c>
    </row>
    <row r="29" spans="2:19" x14ac:dyDescent="0.35">
      <c r="B29" s="38">
        <v>4</v>
      </c>
      <c r="C29" s="57"/>
      <c r="D29" s="18"/>
      <c r="E29" s="18"/>
      <c r="F29" s="18"/>
      <c r="G29" s="18"/>
      <c r="H29" s="39">
        <f>IFERROR(G29*IF(D29&lt;&gt;E29,(IF(VLOOKUP(D29,Enhetskostnader!$B$18:$C$28,2,FALSE)&gt;=VLOOKUP(E29,Enhetskostnader!$B$18:$C$28,2,FALSE),VLOOKUP(D29,Enhetskostnader!$B$18:$C$28,2,FALSE),VLOOKUP(E29,Enhetskostnader!$B$18:$C$28,2,FALSE))),0)," ")</f>
        <v>0</v>
      </c>
      <c r="I29" s="40">
        <f>IF(D29=E29,0,G29*IF($F29=Enhetskostnader!$B$31,Enhetskostnader!$C$31,Enhetskostnader!$C$32))</f>
        <v>0</v>
      </c>
      <c r="J29" s="40">
        <f>IF(D29=E29,G29*IF($F29=Enhetskostnader!$B$31,Enhetskostnader!$C$37,Enhetskostnader!$C$32),0)</f>
        <v>0</v>
      </c>
    </row>
    <row r="30" spans="2:19" x14ac:dyDescent="0.35">
      <c r="B30" s="38">
        <v>5</v>
      </c>
      <c r="C30" s="57"/>
      <c r="D30" s="18"/>
      <c r="E30" s="18"/>
      <c r="F30" s="18"/>
      <c r="G30" s="18"/>
      <c r="H30" s="39">
        <f>IFERROR(G30*IF(D30&lt;&gt;E30,(IF(VLOOKUP(D30,Enhetskostnader!$B$18:$C$28,2,FALSE)&gt;=VLOOKUP(E30,Enhetskostnader!$B$18:$C$28,2,FALSE),VLOOKUP(D30,Enhetskostnader!$B$18:$C$28,2,FALSE),VLOOKUP(E30,Enhetskostnader!$B$18:$C$28,2,FALSE))),0)," ")</f>
        <v>0</v>
      </c>
      <c r="I30" s="40">
        <f>IF(D30=E30,0,G30*IF($F30=Enhetskostnader!$B$31,Enhetskostnader!$C$31,Enhetskostnader!$C$32))</f>
        <v>0</v>
      </c>
      <c r="J30" s="40">
        <f>IF(D30=E30,G30*IF($F30=Enhetskostnader!$B$31,Enhetskostnader!$C$37,Enhetskostnader!$C$32),0)</f>
        <v>0</v>
      </c>
    </row>
    <row r="31" spans="2:19" x14ac:dyDescent="0.35">
      <c r="B31" s="38">
        <v>6</v>
      </c>
      <c r="C31" s="57"/>
      <c r="D31" s="18"/>
      <c r="E31" s="18"/>
      <c r="F31" s="18"/>
      <c r="G31" s="18"/>
      <c r="H31" s="39">
        <f>IFERROR(G31*IF(D31&lt;&gt;E31,(IF(VLOOKUP(D31,Enhetskostnader!$B$18:$C$28,2,FALSE)&gt;=VLOOKUP(E31,Enhetskostnader!$B$18:$C$28,2,FALSE),VLOOKUP(D31,Enhetskostnader!$B$18:$C$28,2,FALSE),VLOOKUP(E31,Enhetskostnader!$B$18:$C$28,2,FALSE))),0)," ")</f>
        <v>0</v>
      </c>
      <c r="I31" s="40">
        <f>IF(D31=E31,0,G31*IF($F31=Enhetskostnader!$B$31,Enhetskostnader!$C$31,Enhetskostnader!$C$32))</f>
        <v>0</v>
      </c>
      <c r="J31" s="40">
        <f>IF(D31=E31,G31*IF($F31=Enhetskostnader!$B$31,Enhetskostnader!$C$37,Enhetskostnader!$C$32),0)</f>
        <v>0</v>
      </c>
    </row>
    <row r="32" spans="2:19" x14ac:dyDescent="0.35">
      <c r="B32" s="38">
        <v>7</v>
      </c>
      <c r="C32" s="57"/>
      <c r="D32" s="18"/>
      <c r="E32" s="18"/>
      <c r="F32" s="18"/>
      <c r="G32" s="18"/>
      <c r="H32" s="39">
        <f>IFERROR(G32*IF(D32&lt;&gt;E32,(IF(VLOOKUP(D32,Enhetskostnader!$B$18:$C$28,2,FALSE)&gt;=VLOOKUP(E32,Enhetskostnader!$B$18:$C$28,2,FALSE),VLOOKUP(D32,Enhetskostnader!$B$18:$C$28,2,FALSE),VLOOKUP(E32,Enhetskostnader!$B$18:$C$28,2,FALSE))),0)," ")</f>
        <v>0</v>
      </c>
      <c r="I32" s="40">
        <f>IF(D32=E32,0,G32*IF($F32=Enhetskostnader!$B$31,Enhetskostnader!$C$31,Enhetskostnader!$C$32))</f>
        <v>0</v>
      </c>
      <c r="J32" s="40">
        <f>IF(D32=E32,G32*IF($F32=Enhetskostnader!$B$31,Enhetskostnader!$C$37,Enhetskostnader!$C$32),0)</f>
        <v>0</v>
      </c>
    </row>
    <row r="33" spans="2:13" x14ac:dyDescent="0.35">
      <c r="B33" s="38">
        <v>8</v>
      </c>
      <c r="C33" s="57"/>
      <c r="D33" s="18"/>
      <c r="E33" s="18"/>
      <c r="F33" s="18"/>
      <c r="G33" s="18"/>
      <c r="H33" s="39">
        <f>IFERROR(G33*IF(D33&lt;&gt;E33,(IF(VLOOKUP(D33,Enhetskostnader!$B$18:$C$28,2,FALSE)&gt;=VLOOKUP(E33,Enhetskostnader!$B$18:$C$28,2,FALSE),VLOOKUP(D33,Enhetskostnader!$B$18:$C$28,2,FALSE),VLOOKUP(E33,Enhetskostnader!$B$18:$C$28,2,FALSE))),0)," ")</f>
        <v>0</v>
      </c>
      <c r="I33" s="40">
        <f>IF(D33=E33,0,G33*IF($F33=Enhetskostnader!$B$31,Enhetskostnader!$C$31,Enhetskostnader!$C$32))</f>
        <v>0</v>
      </c>
      <c r="J33" s="40">
        <f>IF(D33=E33,G33*IF($F33=Enhetskostnader!$B$31,Enhetskostnader!$C$37,Enhetskostnader!$C$32),0)</f>
        <v>0</v>
      </c>
    </row>
    <row r="34" spans="2:13" x14ac:dyDescent="0.35">
      <c r="B34" s="38">
        <v>9</v>
      </c>
      <c r="C34" s="57"/>
      <c r="D34" s="18"/>
      <c r="E34" s="18"/>
      <c r="F34" s="18"/>
      <c r="G34" s="18"/>
      <c r="H34" s="39">
        <f>IFERROR(G34*IF(D34&lt;&gt;E34,(IF(VLOOKUP(D34,Enhetskostnader!$B$18:$C$28,2,FALSE)&gt;=VLOOKUP(E34,Enhetskostnader!$B$18:$C$28,2,FALSE),VLOOKUP(D34,Enhetskostnader!$B$18:$C$28,2,FALSE),VLOOKUP(E34,Enhetskostnader!$B$18:$C$28,2,FALSE))),0)," ")</f>
        <v>0</v>
      </c>
      <c r="I34" s="40">
        <f>IF(D34=E34,0,G34*IF($F34=Enhetskostnader!$B$31,Enhetskostnader!$C$31,Enhetskostnader!$C$32))</f>
        <v>0</v>
      </c>
      <c r="J34" s="40">
        <f>IF(D34=E34,G34*IF($F34=Enhetskostnader!$B$31,Enhetskostnader!$C$37,Enhetskostnader!$C$32),0)</f>
        <v>0</v>
      </c>
    </row>
    <row r="35" spans="2:13" x14ac:dyDescent="0.35">
      <c r="B35" s="38">
        <v>10</v>
      </c>
      <c r="C35" s="57"/>
      <c r="D35" s="18"/>
      <c r="E35" s="18"/>
      <c r="F35" s="18"/>
      <c r="G35" s="18"/>
      <c r="H35" s="39">
        <f>IFERROR(G35*IF(D35&lt;&gt;E35,(IF(VLOOKUP(D35,Enhetskostnader!$B$18:$C$28,2,FALSE)&gt;=VLOOKUP(E35,Enhetskostnader!$B$18:$C$28,2,FALSE),VLOOKUP(D35,Enhetskostnader!$B$18:$C$28,2,FALSE),VLOOKUP(E35,Enhetskostnader!$B$18:$C$28,2,FALSE))),0)," ")</f>
        <v>0</v>
      </c>
      <c r="I35" s="40">
        <f>IF(D35=E35,0,G35*IF($F35=Enhetskostnader!$B$31,Enhetskostnader!$C$31,Enhetskostnader!$C$32))</f>
        <v>0</v>
      </c>
      <c r="J35" s="40">
        <f>IF(D35=E35,G35*IF($F35=Enhetskostnader!$B$31,Enhetskostnader!$C$37,Enhetskostnader!$C$32),0)</f>
        <v>0</v>
      </c>
    </row>
    <row r="36" spans="2:13" x14ac:dyDescent="0.35">
      <c r="B36" s="38">
        <v>11</v>
      </c>
      <c r="C36" s="57"/>
      <c r="D36" s="18"/>
      <c r="E36" s="18"/>
      <c r="F36" s="18"/>
      <c r="G36" s="18"/>
      <c r="H36" s="39">
        <f>IFERROR(G36*IF(D36&lt;&gt;E36,(IF(VLOOKUP(D36,Enhetskostnader!$B$18:$C$28,2,FALSE)&gt;=VLOOKUP(E36,Enhetskostnader!$B$18:$C$28,2,FALSE),VLOOKUP(D36,Enhetskostnader!$B$18:$C$28,2,FALSE),VLOOKUP(E36,Enhetskostnader!$B$18:$C$28,2,FALSE))),0)," ")</f>
        <v>0</v>
      </c>
      <c r="I36" s="40">
        <f>IF(D36=E36,0,G36*IF($F36=Enhetskostnader!$B$31,Enhetskostnader!$C$31,Enhetskostnader!$C$32))</f>
        <v>0</v>
      </c>
      <c r="J36" s="40">
        <f>IF(D36=E36,G36*IF($F36=Enhetskostnader!$B$31,Enhetskostnader!$C$37,Enhetskostnader!$C$32),0)</f>
        <v>0</v>
      </c>
    </row>
    <row r="37" spans="2:13" x14ac:dyDescent="0.35">
      <c r="B37" s="38">
        <v>12</v>
      </c>
      <c r="C37" s="57"/>
      <c r="D37" s="18"/>
      <c r="E37" s="18"/>
      <c r="F37" s="18"/>
      <c r="G37" s="18"/>
      <c r="H37" s="39">
        <f>IFERROR(G37*IF(D37&lt;&gt;E37,(IF(VLOOKUP(D37,Enhetskostnader!$B$18:$C$28,2,FALSE)&gt;=VLOOKUP(E37,Enhetskostnader!$B$18:$C$28,2,FALSE),VLOOKUP(D37,Enhetskostnader!$B$18:$C$28,2,FALSE),VLOOKUP(E37,Enhetskostnader!$B$18:$C$28,2,FALSE))),0)," ")</f>
        <v>0</v>
      </c>
      <c r="I37" s="40">
        <f>IF(D37=E37,0,G37*IF($F37=Enhetskostnader!$B$31,Enhetskostnader!$C$31,Enhetskostnader!$C$32))</f>
        <v>0</v>
      </c>
      <c r="J37" s="40">
        <f>IF(D37=E37,G37*IF($F37=Enhetskostnader!$B$31,Enhetskostnader!$C$37,Enhetskostnader!$C$32),0)</f>
        <v>0</v>
      </c>
    </row>
    <row r="38" spans="2:13" x14ac:dyDescent="0.35">
      <c r="B38" s="38">
        <v>13</v>
      </c>
      <c r="C38" s="57"/>
      <c r="D38" s="18"/>
      <c r="E38" s="18"/>
      <c r="F38" s="18"/>
      <c r="G38" s="18"/>
      <c r="H38" s="39">
        <f>IFERROR(G38*IF(D38&lt;&gt;E38,(IF(VLOOKUP(D38,Enhetskostnader!$B$18:$C$28,2,FALSE)&gt;=VLOOKUP(E38,Enhetskostnader!$B$18:$C$28,2,FALSE),VLOOKUP(D38,Enhetskostnader!$B$18:$C$28,2,FALSE),VLOOKUP(E38,Enhetskostnader!$B$18:$C$28,2,FALSE))),0)," ")</f>
        <v>0</v>
      </c>
      <c r="I38" s="40">
        <f>IF(D38=E38,0,G38*IF($F38=Enhetskostnader!$B$31,Enhetskostnader!$C$31,Enhetskostnader!$C$32))</f>
        <v>0</v>
      </c>
      <c r="J38" s="40">
        <f>IF(D38=E38,G38*IF($F38=Enhetskostnader!$B$31,Enhetskostnader!$C$37,Enhetskostnader!$C$32),0)</f>
        <v>0</v>
      </c>
      <c r="M38" s="41"/>
    </row>
    <row r="39" spans="2:13" x14ac:dyDescent="0.35">
      <c r="B39" s="38">
        <v>14</v>
      </c>
      <c r="C39" s="57"/>
      <c r="D39" s="18"/>
      <c r="E39" s="18"/>
      <c r="F39" s="18"/>
      <c r="G39" s="18"/>
      <c r="H39" s="39">
        <f>IFERROR(G39*IF(D39&lt;&gt;E39,(IF(VLOOKUP(D39,Enhetskostnader!$B$18:$C$28,2,FALSE)&gt;=VLOOKUP(E39,Enhetskostnader!$B$18:$C$28,2,FALSE),VLOOKUP(D39,Enhetskostnader!$B$18:$C$28,2,FALSE),VLOOKUP(E39,Enhetskostnader!$B$18:$C$28,2,FALSE))),0)," ")</f>
        <v>0</v>
      </c>
      <c r="I39" s="40">
        <f>IF(D39=E39,0,G39*IF($F39=Enhetskostnader!$B$31,Enhetskostnader!$C$31,Enhetskostnader!$C$32))</f>
        <v>0</v>
      </c>
      <c r="J39" s="40">
        <f>IF(D39=E39,G39*IF($F39=Enhetskostnader!$B$31,Enhetskostnader!$C$37,Enhetskostnader!$C$32),0)</f>
        <v>0</v>
      </c>
    </row>
    <row r="40" spans="2:13" x14ac:dyDescent="0.35">
      <c r="B40" s="38">
        <v>15</v>
      </c>
      <c r="C40" s="57"/>
      <c r="D40" s="18"/>
      <c r="E40" s="18"/>
      <c r="F40" s="18"/>
      <c r="G40" s="18"/>
      <c r="H40" s="39">
        <f>IFERROR(G40*IF(D40&lt;&gt;E40,(IF(VLOOKUP(D40,Enhetskostnader!$B$18:$C$28,2,FALSE)&gt;=VLOOKUP(E40,Enhetskostnader!$B$18:$C$28,2,FALSE),VLOOKUP(D40,Enhetskostnader!$B$18:$C$28,2,FALSE),VLOOKUP(E40,Enhetskostnader!$B$18:$C$28,2,FALSE))),0)," ")</f>
        <v>0</v>
      </c>
      <c r="I40" s="40">
        <f>IF(D40=E40,0,G40*IF($F40=Enhetskostnader!$B$31,Enhetskostnader!$C$31,Enhetskostnader!$C$32))</f>
        <v>0</v>
      </c>
      <c r="J40" s="40">
        <f>IF(D40=E40,G40*IF($F40=Enhetskostnader!$B$31,Enhetskostnader!$C$37,Enhetskostnader!$C$32),0)</f>
        <v>0</v>
      </c>
    </row>
    <row r="41" spans="2:13" x14ac:dyDescent="0.35">
      <c r="B41" s="38">
        <v>16</v>
      </c>
      <c r="C41" s="57"/>
      <c r="D41" s="18"/>
      <c r="E41" s="18"/>
      <c r="F41" s="18"/>
      <c r="G41" s="18"/>
      <c r="H41" s="39">
        <f>IFERROR(G41*IF(D41&lt;&gt;E41,(IF(VLOOKUP(D41,Enhetskostnader!$B$18:$C$28,2,FALSE)&gt;=VLOOKUP(E41,Enhetskostnader!$B$18:$C$28,2,FALSE),VLOOKUP(D41,Enhetskostnader!$B$18:$C$28,2,FALSE),VLOOKUP(E41,Enhetskostnader!$B$18:$C$28,2,FALSE))),0)," ")</f>
        <v>0</v>
      </c>
      <c r="I41" s="40">
        <f>IF(D41=E41,0,G41*IF($F41=Enhetskostnader!$B$31,Enhetskostnader!$C$31,Enhetskostnader!$C$32))</f>
        <v>0</v>
      </c>
      <c r="J41" s="40">
        <f>IF(D41=E41,G41*IF($F41=Enhetskostnader!$B$31,Enhetskostnader!$C$37,Enhetskostnader!$C$32),0)</f>
        <v>0</v>
      </c>
    </row>
    <row r="42" spans="2:13" x14ac:dyDescent="0.35">
      <c r="B42" s="38">
        <v>17</v>
      </c>
      <c r="C42" s="57"/>
      <c r="D42" s="18"/>
      <c r="E42" s="18"/>
      <c r="F42" s="18"/>
      <c r="G42" s="18"/>
      <c r="H42" s="39">
        <f>IFERROR(G42*IF(D42&lt;&gt;E42,(IF(VLOOKUP(D42,Enhetskostnader!$B$18:$C$28,2,FALSE)&gt;=VLOOKUP(E42,Enhetskostnader!$B$18:$C$28,2,FALSE),VLOOKUP(D42,Enhetskostnader!$B$18:$C$28,2,FALSE),VLOOKUP(E42,Enhetskostnader!$B$18:$C$28,2,FALSE))),0)," ")</f>
        <v>0</v>
      </c>
      <c r="I42" s="40">
        <f>IF(D42=E42,0,G42*IF($F42=Enhetskostnader!$B$31,Enhetskostnader!$C$31,Enhetskostnader!$C$32))</f>
        <v>0</v>
      </c>
      <c r="J42" s="40">
        <f>IF(D42=E42,G42*IF($F42=Enhetskostnader!$B$31,Enhetskostnader!$C$37,Enhetskostnader!$C$32),0)</f>
        <v>0</v>
      </c>
    </row>
    <row r="43" spans="2:13" x14ac:dyDescent="0.35">
      <c r="B43" s="38">
        <v>18</v>
      </c>
      <c r="C43" s="57"/>
      <c r="D43" s="18"/>
      <c r="E43" s="18"/>
      <c r="F43" s="18"/>
      <c r="G43" s="18"/>
      <c r="H43" s="39">
        <f>IFERROR(G43*IF(D43&lt;&gt;E43,(IF(VLOOKUP(D43,Enhetskostnader!$B$18:$C$28,2,FALSE)&gt;=VLOOKUP(E43,Enhetskostnader!$B$18:$C$28,2,FALSE),VLOOKUP(D43,Enhetskostnader!$B$18:$C$28,2,FALSE),VLOOKUP(E43,Enhetskostnader!$B$18:$C$28,2,FALSE))),0)," ")</f>
        <v>0</v>
      </c>
      <c r="I43" s="40">
        <f>IF(D43=E43,0,G43*IF($F43=Enhetskostnader!$B$31,Enhetskostnader!$C$31,Enhetskostnader!$C$32))</f>
        <v>0</v>
      </c>
      <c r="J43" s="40">
        <f>IF(D43=E43,G43*IF($F43=Enhetskostnader!$B$31,Enhetskostnader!$C$37,Enhetskostnader!$C$32),0)</f>
        <v>0</v>
      </c>
    </row>
    <row r="44" spans="2:13" x14ac:dyDescent="0.35">
      <c r="B44" s="38">
        <v>19</v>
      </c>
      <c r="C44" s="57"/>
      <c r="D44" s="18"/>
      <c r="E44" s="18"/>
      <c r="F44" s="18"/>
      <c r="G44" s="18"/>
      <c r="H44" s="39">
        <f>IFERROR(G44*IF(D44&lt;&gt;E44,(IF(VLOOKUP(D44,Enhetskostnader!$B$18:$C$28,2,FALSE)&gt;=VLOOKUP(E44,Enhetskostnader!$B$18:$C$28,2,FALSE),VLOOKUP(D44,Enhetskostnader!$B$18:$C$28,2,FALSE),VLOOKUP(E44,Enhetskostnader!$B$18:$C$28,2,FALSE))),0)," ")</f>
        <v>0</v>
      </c>
      <c r="I44" s="40">
        <f>IF(D44=E44,0,G44*IF($F44=Enhetskostnader!$B$31,Enhetskostnader!$C$31,Enhetskostnader!$C$32))</f>
        <v>0</v>
      </c>
      <c r="J44" s="40">
        <f>IF(D44=E44,G44*IF($F44=Enhetskostnader!$B$31,Enhetskostnader!$C$37,Enhetskostnader!$C$32),0)</f>
        <v>0</v>
      </c>
    </row>
    <row r="45" spans="2:13" x14ac:dyDescent="0.35">
      <c r="B45" s="38">
        <v>20</v>
      </c>
      <c r="C45" s="57"/>
      <c r="D45" s="18"/>
      <c r="E45" s="18"/>
      <c r="F45" s="18"/>
      <c r="G45" s="18"/>
      <c r="H45" s="39">
        <f>IFERROR(G45*IF(D45&lt;&gt;E45,(IF(VLOOKUP(D45,Enhetskostnader!$B$18:$C$28,2,FALSE)&gt;=VLOOKUP(E45,Enhetskostnader!$B$18:$C$28,2,FALSE),VLOOKUP(D45,Enhetskostnader!$B$18:$C$28,2,FALSE),VLOOKUP(E45,Enhetskostnader!$B$18:$C$28,2,FALSE))),0)," ")</f>
        <v>0</v>
      </c>
      <c r="I45" s="40">
        <f>IF(D45=E45,0,G45*IF($F45=Enhetskostnader!$B$31,Enhetskostnader!$C$31,Enhetskostnader!$C$32))</f>
        <v>0</v>
      </c>
      <c r="J45" s="40">
        <f>IF(D45=E45,G45*IF($F45=Enhetskostnader!$B$31,Enhetskostnader!$C$37,Enhetskostnader!$C$32),0)</f>
        <v>0</v>
      </c>
    </row>
    <row r="46" spans="2:13" x14ac:dyDescent="0.35">
      <c r="B46" s="38">
        <v>21</v>
      </c>
      <c r="C46" s="57"/>
      <c r="D46" s="18"/>
      <c r="E46" s="18"/>
      <c r="F46" s="18"/>
      <c r="G46" s="18"/>
      <c r="H46" s="39">
        <f>IFERROR(G46*IF(D46&lt;&gt;E46,(IF(VLOOKUP(D46,Enhetskostnader!$B$18:$C$28,2,FALSE)&gt;=VLOOKUP(E46,Enhetskostnader!$B$18:$C$28,2,FALSE),VLOOKUP(D46,Enhetskostnader!$B$18:$C$28,2,FALSE),VLOOKUP(E46,Enhetskostnader!$B$18:$C$28,2,FALSE))),0)," ")</f>
        <v>0</v>
      </c>
      <c r="I46" s="40">
        <f>IF(D46=E46,0,G46*IF($F46=Enhetskostnader!$B$31,Enhetskostnader!$C$31,Enhetskostnader!$C$32))</f>
        <v>0</v>
      </c>
      <c r="J46" s="40">
        <f>IF(D46=E46,G46*IF($F46=Enhetskostnader!$B$31,Enhetskostnader!$C$37,Enhetskostnader!$C$32),0)</f>
        <v>0</v>
      </c>
    </row>
    <row r="47" spans="2:13" x14ac:dyDescent="0.35">
      <c r="B47" s="38">
        <v>22</v>
      </c>
      <c r="C47" s="57"/>
      <c r="D47" s="18"/>
      <c r="E47" s="18"/>
      <c r="F47" s="18"/>
      <c r="G47" s="18"/>
      <c r="H47" s="39">
        <f>IFERROR(G47*IF(D47&lt;&gt;E47,(IF(VLOOKUP(D47,Enhetskostnader!$B$18:$C$28,2,FALSE)&gt;=VLOOKUP(E47,Enhetskostnader!$B$18:$C$28,2,FALSE),VLOOKUP(D47,Enhetskostnader!$B$18:$C$28,2,FALSE),VLOOKUP(E47,Enhetskostnader!$B$18:$C$28,2,FALSE))),0)," ")</f>
        <v>0</v>
      </c>
      <c r="I47" s="40">
        <f>IF(D47=E47,0,G47*IF($F47=Enhetskostnader!$B$31,Enhetskostnader!$C$31,Enhetskostnader!$C$32))</f>
        <v>0</v>
      </c>
      <c r="J47" s="40">
        <f>IF(D47=E47,G47*IF($F47=Enhetskostnader!$B$31,Enhetskostnader!$C$37,Enhetskostnader!$C$32),0)</f>
        <v>0</v>
      </c>
    </row>
    <row r="48" spans="2:13" x14ac:dyDescent="0.35">
      <c r="B48" s="38">
        <v>23</v>
      </c>
      <c r="C48" s="57"/>
      <c r="D48" s="18"/>
      <c r="E48" s="18"/>
      <c r="F48" s="18"/>
      <c r="G48" s="18"/>
      <c r="H48" s="39">
        <f>IFERROR(G48*IF(D48&lt;&gt;E48,(IF(VLOOKUP(D48,Enhetskostnader!$B$18:$C$28,2,FALSE)&gt;=VLOOKUP(E48,Enhetskostnader!$B$18:$C$28,2,FALSE),VLOOKUP(D48,Enhetskostnader!$B$18:$C$28,2,FALSE),VLOOKUP(E48,Enhetskostnader!$B$18:$C$28,2,FALSE))),0)," ")</f>
        <v>0</v>
      </c>
      <c r="I48" s="40">
        <f>IF(D48=E48,0,G48*IF($F48=Enhetskostnader!$B$31,Enhetskostnader!$C$31,Enhetskostnader!$C$32))</f>
        <v>0</v>
      </c>
      <c r="J48" s="40">
        <f>IF(D48=E48,G48*IF($F48=Enhetskostnader!$B$31,Enhetskostnader!$C$37,Enhetskostnader!$C$32),0)</f>
        <v>0</v>
      </c>
    </row>
    <row r="49" spans="2:10" x14ac:dyDescent="0.35">
      <c r="B49" s="38">
        <v>24</v>
      </c>
      <c r="C49" s="57"/>
      <c r="D49" s="18"/>
      <c r="E49" s="18"/>
      <c r="F49" s="18"/>
      <c r="G49" s="18"/>
      <c r="H49" s="39">
        <f>IFERROR(G49*IF(D49&lt;&gt;E49,(IF(VLOOKUP(D49,Enhetskostnader!$B$18:$C$28,2,FALSE)&gt;=VLOOKUP(E49,Enhetskostnader!$B$18:$C$28,2,FALSE),VLOOKUP(D49,Enhetskostnader!$B$18:$C$28,2,FALSE),VLOOKUP(E49,Enhetskostnader!$B$18:$C$28,2,FALSE))),0)," ")</f>
        <v>0</v>
      </c>
      <c r="I49" s="40">
        <f>IF(D49=E49,0,G49*IF($F49=Enhetskostnader!$B$31,Enhetskostnader!$C$31,Enhetskostnader!$C$32))</f>
        <v>0</v>
      </c>
      <c r="J49" s="40">
        <f>IF(D49=E49,G49*IF($F49=Enhetskostnader!$B$31,Enhetskostnader!$C$37,Enhetskostnader!$C$32),0)</f>
        <v>0</v>
      </c>
    </row>
    <row r="50" spans="2:10" x14ac:dyDescent="0.35">
      <c r="B50" s="38">
        <v>25</v>
      </c>
      <c r="C50" s="57"/>
      <c r="D50" s="18"/>
      <c r="E50" s="18"/>
      <c r="F50" s="18"/>
      <c r="G50" s="18"/>
      <c r="H50" s="39">
        <f>IFERROR(G50*IF(D50&lt;&gt;E50,(IF(VLOOKUP(D50,Enhetskostnader!$B$18:$C$28,2,FALSE)&gt;=VLOOKUP(E50,Enhetskostnader!$B$18:$C$28,2,FALSE),VLOOKUP(D50,Enhetskostnader!$B$18:$C$28,2,FALSE),VLOOKUP(E50,Enhetskostnader!$B$18:$C$28,2,FALSE))),0)," ")</f>
        <v>0</v>
      </c>
      <c r="I50" s="40">
        <f>IF(D50=E50,0,G50*IF($F50=Enhetskostnader!$B$31,Enhetskostnader!$C$31,Enhetskostnader!$C$32))</f>
        <v>0</v>
      </c>
      <c r="J50" s="40">
        <f>IF(D50=E50,G50*IF($F50=Enhetskostnader!$B$31,Enhetskostnader!$C$37,Enhetskostnader!$C$32),0)</f>
        <v>0</v>
      </c>
    </row>
    <row r="51" spans="2:10" x14ac:dyDescent="0.35">
      <c r="B51" s="38">
        <v>26</v>
      </c>
      <c r="C51" s="57"/>
      <c r="D51" s="18"/>
      <c r="E51" s="18"/>
      <c r="F51" s="18"/>
      <c r="G51" s="18"/>
      <c r="H51" s="39">
        <f>IFERROR(G51*IF(D51&lt;&gt;E51,(IF(VLOOKUP(D51,Enhetskostnader!$B$18:$C$28,2,FALSE)&gt;=VLOOKUP(E51,Enhetskostnader!$B$18:$C$28,2,FALSE),VLOOKUP(D51,Enhetskostnader!$B$18:$C$28,2,FALSE),VLOOKUP(E51,Enhetskostnader!$B$18:$C$28,2,FALSE))),0)," ")</f>
        <v>0</v>
      </c>
      <c r="I51" s="40">
        <f>IF(D51=E51,0,G51*IF($F51=Enhetskostnader!$B$31,Enhetskostnader!$C$31,Enhetskostnader!$C$32))</f>
        <v>0</v>
      </c>
      <c r="J51" s="40">
        <f>IF(D51=E51,G51*IF($F51=Enhetskostnader!$B$31,Enhetskostnader!$C$37,Enhetskostnader!$C$32),0)</f>
        <v>0</v>
      </c>
    </row>
    <row r="52" spans="2:10" x14ac:dyDescent="0.35">
      <c r="B52" s="38">
        <v>27</v>
      </c>
      <c r="C52" s="57"/>
      <c r="D52" s="18"/>
      <c r="E52" s="18"/>
      <c r="F52" s="18"/>
      <c r="G52" s="18"/>
      <c r="H52" s="39">
        <f>IFERROR(G52*IF(D52&lt;&gt;E52,(IF(VLOOKUP(D52,Enhetskostnader!$B$18:$C$28,2,FALSE)&gt;=VLOOKUP(E52,Enhetskostnader!$B$18:$C$28,2,FALSE),VLOOKUP(D52,Enhetskostnader!$B$18:$C$28,2,FALSE),VLOOKUP(E52,Enhetskostnader!$B$18:$C$28,2,FALSE))),0)," ")</f>
        <v>0</v>
      </c>
      <c r="I52" s="40">
        <f>IF(D52=E52,0,G52*IF($F52=Enhetskostnader!$B$31,Enhetskostnader!$C$31,Enhetskostnader!$C$32))</f>
        <v>0</v>
      </c>
      <c r="J52" s="40">
        <f>IF(D52=E52,G52*IF($F52=Enhetskostnader!$B$31,Enhetskostnader!$C$37,Enhetskostnader!$C$32),0)</f>
        <v>0</v>
      </c>
    </row>
    <row r="53" spans="2:10" x14ac:dyDescent="0.35">
      <c r="B53" s="38">
        <v>28</v>
      </c>
      <c r="C53" s="57"/>
      <c r="D53" s="18"/>
      <c r="E53" s="18"/>
      <c r="F53" s="18"/>
      <c r="G53" s="18"/>
      <c r="H53" s="39">
        <f>IFERROR(G53*IF(D53&lt;&gt;E53,(IF(VLOOKUP(D53,Enhetskostnader!$B$18:$C$28,2,FALSE)&gt;=VLOOKUP(E53,Enhetskostnader!$B$18:$C$28,2,FALSE),VLOOKUP(D53,Enhetskostnader!$B$18:$C$28,2,FALSE),VLOOKUP(E53,Enhetskostnader!$B$18:$C$28,2,FALSE))),0)," ")</f>
        <v>0</v>
      </c>
      <c r="I53" s="40">
        <f>IF(D53=E53,0,G53*IF($F53=Enhetskostnader!$B$31,Enhetskostnader!$C$31,Enhetskostnader!$C$32))</f>
        <v>0</v>
      </c>
      <c r="J53" s="40">
        <f>IF(D53=E53,G53*IF($F53=Enhetskostnader!$B$31,Enhetskostnader!$C$37,Enhetskostnader!$C$32),0)</f>
        <v>0</v>
      </c>
    </row>
    <row r="54" spans="2:10" x14ac:dyDescent="0.35">
      <c r="B54" s="38">
        <v>29</v>
      </c>
      <c r="C54" s="57"/>
      <c r="D54" s="18"/>
      <c r="E54" s="18"/>
      <c r="F54" s="18"/>
      <c r="G54" s="18"/>
      <c r="H54" s="39">
        <f>IFERROR(G54*IF(D54&lt;&gt;E54,(IF(VLOOKUP(D54,Enhetskostnader!$B$18:$C$28,2,FALSE)&gt;=VLOOKUP(E54,Enhetskostnader!$B$18:$C$28,2,FALSE),VLOOKUP(D54,Enhetskostnader!$B$18:$C$28,2,FALSE),VLOOKUP(E54,Enhetskostnader!$B$18:$C$28,2,FALSE))),0)," ")</f>
        <v>0</v>
      </c>
      <c r="I54" s="40">
        <f>IF(D54=E54,0,G54*IF($F54=Enhetskostnader!$B$31,Enhetskostnader!$C$31,Enhetskostnader!$C$32))</f>
        <v>0</v>
      </c>
      <c r="J54" s="40">
        <f>IF(D54=E54,G54*IF($F54=Enhetskostnader!$B$31,Enhetskostnader!$C$37,Enhetskostnader!$C$32),0)</f>
        <v>0</v>
      </c>
    </row>
    <row r="55" spans="2:10" x14ac:dyDescent="0.35">
      <c r="B55" s="38">
        <v>30</v>
      </c>
      <c r="C55" s="57"/>
      <c r="D55" s="18"/>
      <c r="E55" s="18"/>
      <c r="F55" s="18"/>
      <c r="G55" s="18"/>
      <c r="H55" s="39">
        <f>IFERROR(G55*IF(D55&lt;&gt;E55,(IF(VLOOKUP(D55,Enhetskostnader!$B$18:$C$28,2,FALSE)&gt;=VLOOKUP(E55,Enhetskostnader!$B$18:$C$28,2,FALSE),VLOOKUP(D55,Enhetskostnader!$B$18:$C$28,2,FALSE),VLOOKUP(E55,Enhetskostnader!$B$18:$C$28,2,FALSE))),0)," ")</f>
        <v>0</v>
      </c>
      <c r="I55" s="40">
        <f>IF(D55=E55,0,G55*IF($F55=Enhetskostnader!$B$31,Enhetskostnader!$C$31,Enhetskostnader!$C$32))</f>
        <v>0</v>
      </c>
      <c r="J55" s="40">
        <f>IF(D55=E55,G55*IF($F55=Enhetskostnader!$B$31,Enhetskostnader!$C$37,Enhetskostnader!$C$32),0)</f>
        <v>0</v>
      </c>
    </row>
    <row r="56" spans="2:10" x14ac:dyDescent="0.35">
      <c r="B56" s="38">
        <v>31</v>
      </c>
      <c r="C56" s="57"/>
      <c r="D56" s="18"/>
      <c r="E56" s="18"/>
      <c r="F56" s="18"/>
      <c r="G56" s="18"/>
      <c r="H56" s="39">
        <f>IFERROR(G56*IF(D56&lt;&gt;E56,(IF(VLOOKUP(D56,Enhetskostnader!$B$18:$C$28,2,FALSE)&gt;=VLOOKUP(E56,Enhetskostnader!$B$18:$C$28,2,FALSE),VLOOKUP(D56,Enhetskostnader!$B$18:$C$28,2,FALSE),VLOOKUP(E56,Enhetskostnader!$B$18:$C$28,2,FALSE))),0)," ")</f>
        <v>0</v>
      </c>
      <c r="I56" s="40">
        <f>IF(D56=E56,0,G56*IF($F56=Enhetskostnader!$B$31,Enhetskostnader!$C$31,Enhetskostnader!$C$32))</f>
        <v>0</v>
      </c>
      <c r="J56" s="40">
        <f>IF(D56=E56,G56*IF($F56=Enhetskostnader!$B$31,Enhetskostnader!$C$37,Enhetskostnader!$C$32),0)</f>
        <v>0</v>
      </c>
    </row>
    <row r="57" spans="2:10" x14ac:dyDescent="0.35">
      <c r="B57" s="38">
        <v>32</v>
      </c>
      <c r="C57" s="57"/>
      <c r="D57" s="18"/>
      <c r="E57" s="18"/>
      <c r="F57" s="18"/>
      <c r="G57" s="18"/>
      <c r="H57" s="39">
        <f>IFERROR(G57*IF(D57&lt;&gt;E57,(IF(VLOOKUP(D57,Enhetskostnader!$B$18:$C$28,2,FALSE)&gt;=VLOOKUP(E57,Enhetskostnader!$B$18:$C$28,2,FALSE),VLOOKUP(D57,Enhetskostnader!$B$18:$C$28,2,FALSE),VLOOKUP(E57,Enhetskostnader!$B$18:$C$28,2,FALSE))),0)," ")</f>
        <v>0</v>
      </c>
      <c r="I57" s="40">
        <f>IF(D57=E57,0,G57*IF($F57=Enhetskostnader!$B$31,Enhetskostnader!$C$31,Enhetskostnader!$C$32))</f>
        <v>0</v>
      </c>
      <c r="J57" s="40">
        <f>IF(D57=E57,G57*IF($F57=Enhetskostnader!$B$31,Enhetskostnader!$C$37,Enhetskostnader!$C$32),0)</f>
        <v>0</v>
      </c>
    </row>
    <row r="58" spans="2:10" x14ac:dyDescent="0.35">
      <c r="B58" s="38">
        <v>33</v>
      </c>
      <c r="C58" s="57"/>
      <c r="D58" s="18"/>
      <c r="E58" s="18"/>
      <c r="F58" s="18"/>
      <c r="G58" s="18"/>
      <c r="H58" s="39">
        <f>IFERROR(G58*IF(D58&lt;&gt;E58,(IF(VLOOKUP(D58,Enhetskostnader!$B$18:$C$28,2,FALSE)&gt;=VLOOKUP(E58,Enhetskostnader!$B$18:$C$28,2,FALSE),VLOOKUP(D58,Enhetskostnader!$B$18:$C$28,2,FALSE),VLOOKUP(E58,Enhetskostnader!$B$18:$C$28,2,FALSE))),0)," ")</f>
        <v>0</v>
      </c>
      <c r="I58" s="40">
        <f>IF(D58=E58,0,G58*IF($F58=Enhetskostnader!$B$31,Enhetskostnader!$C$31,Enhetskostnader!$C$32))</f>
        <v>0</v>
      </c>
      <c r="J58" s="40">
        <f>IF(D58=E58,G58*IF($F58=Enhetskostnader!$B$31,Enhetskostnader!$C$37,Enhetskostnader!$C$32),0)</f>
        <v>0</v>
      </c>
    </row>
    <row r="59" spans="2:10" x14ac:dyDescent="0.35">
      <c r="B59" s="38">
        <v>34</v>
      </c>
      <c r="C59" s="57"/>
      <c r="D59" s="18"/>
      <c r="E59" s="18"/>
      <c r="F59" s="18"/>
      <c r="G59" s="18"/>
      <c r="H59" s="39">
        <f>IFERROR(G59*IF(D59&lt;&gt;E59,(IF(VLOOKUP(D59,Enhetskostnader!$B$18:$C$28,2,FALSE)&gt;=VLOOKUP(E59,Enhetskostnader!$B$18:$C$28,2,FALSE),VLOOKUP(D59,Enhetskostnader!$B$18:$C$28,2,FALSE),VLOOKUP(E59,Enhetskostnader!$B$18:$C$28,2,FALSE))),0)," ")</f>
        <v>0</v>
      </c>
      <c r="I59" s="40">
        <f>IF(D59=E59,0,G59*IF($F59=Enhetskostnader!$B$31,Enhetskostnader!$C$31,Enhetskostnader!$C$32))</f>
        <v>0</v>
      </c>
      <c r="J59" s="40">
        <f>IF(D59=E59,G59*IF($F59=Enhetskostnader!$B$31,Enhetskostnader!$C$37,Enhetskostnader!$C$32),0)</f>
        <v>0</v>
      </c>
    </row>
    <row r="60" spans="2:10" x14ac:dyDescent="0.35">
      <c r="B60" s="38">
        <v>35</v>
      </c>
      <c r="C60" s="57"/>
      <c r="D60" s="18"/>
      <c r="E60" s="18"/>
      <c r="F60" s="18"/>
      <c r="G60" s="18"/>
      <c r="H60" s="39">
        <f>IFERROR(G60*IF(D60&lt;&gt;E60,(IF(VLOOKUP(D60,Enhetskostnader!$B$18:$C$28,2,FALSE)&gt;=VLOOKUP(E60,Enhetskostnader!$B$18:$C$28,2,FALSE),VLOOKUP(D60,Enhetskostnader!$B$18:$C$28,2,FALSE),VLOOKUP(E60,Enhetskostnader!$B$18:$C$28,2,FALSE))),0)," ")</f>
        <v>0</v>
      </c>
      <c r="I60" s="40">
        <f>IF(D60=E60,0,G60*IF($F60=Enhetskostnader!$B$31,Enhetskostnader!$C$31,Enhetskostnader!$C$32))</f>
        <v>0</v>
      </c>
      <c r="J60" s="40">
        <f>IF(D60=E60,G60*IF($F60=Enhetskostnader!$B$31,Enhetskostnader!$C$37,Enhetskostnader!$C$32),0)</f>
        <v>0</v>
      </c>
    </row>
    <row r="61" spans="2:10" x14ac:dyDescent="0.35">
      <c r="B61" s="38">
        <v>36</v>
      </c>
      <c r="C61" s="57"/>
      <c r="D61" s="18"/>
      <c r="E61" s="18"/>
      <c r="F61" s="18"/>
      <c r="G61" s="18"/>
      <c r="H61" s="39">
        <f>IFERROR(G61*IF(D61&lt;&gt;E61,(IF(VLOOKUP(D61,Enhetskostnader!$B$18:$C$28,2,FALSE)&gt;=VLOOKUP(E61,Enhetskostnader!$B$18:$C$28,2,FALSE),VLOOKUP(D61,Enhetskostnader!$B$18:$C$28,2,FALSE),VLOOKUP(E61,Enhetskostnader!$B$18:$C$28,2,FALSE))),0)," ")</f>
        <v>0</v>
      </c>
      <c r="I61" s="40">
        <f>IF(D61=E61,0,G61*IF($F61=Enhetskostnader!$B$31,Enhetskostnader!$C$31,Enhetskostnader!$C$32))</f>
        <v>0</v>
      </c>
      <c r="J61" s="40">
        <f>IF(D61=E61,G61*IF($F61=Enhetskostnader!$B$31,Enhetskostnader!$C$37,Enhetskostnader!$C$32),0)</f>
        <v>0</v>
      </c>
    </row>
    <row r="62" spans="2:10" x14ac:dyDescent="0.35">
      <c r="B62" s="38">
        <v>37</v>
      </c>
      <c r="C62" s="57"/>
      <c r="D62" s="18"/>
      <c r="E62" s="18"/>
      <c r="F62" s="18"/>
      <c r="G62" s="18"/>
      <c r="H62" s="39">
        <f>IFERROR(G62*IF(D62&lt;&gt;E62,(IF(VLOOKUP(D62,Enhetskostnader!$B$18:$C$28,2,FALSE)&gt;=VLOOKUP(E62,Enhetskostnader!$B$18:$C$28,2,FALSE),VLOOKUP(D62,Enhetskostnader!$B$18:$C$28,2,FALSE),VLOOKUP(E62,Enhetskostnader!$B$18:$C$28,2,FALSE))),0)," ")</f>
        <v>0</v>
      </c>
      <c r="I62" s="40">
        <f>IF(D62=E62,0,G62*IF($F62=Enhetskostnader!$B$31,Enhetskostnader!$C$31,Enhetskostnader!$C$32))</f>
        <v>0</v>
      </c>
      <c r="J62" s="40">
        <f>IF(D62=E62,G62*IF($F62=Enhetskostnader!$B$31,Enhetskostnader!$C$37,Enhetskostnader!$C$32),0)</f>
        <v>0</v>
      </c>
    </row>
    <row r="63" spans="2:10" x14ac:dyDescent="0.35">
      <c r="B63" s="38">
        <v>38</v>
      </c>
      <c r="C63" s="57"/>
      <c r="D63" s="18"/>
      <c r="E63" s="18"/>
      <c r="F63" s="18"/>
      <c r="G63" s="18"/>
      <c r="H63" s="39">
        <f>IFERROR(G63*IF(D63&lt;&gt;E63,(IF(VLOOKUP(D63,Enhetskostnader!$B$18:$C$28,2,FALSE)&gt;=VLOOKUP(E63,Enhetskostnader!$B$18:$C$28,2,FALSE),VLOOKUP(D63,Enhetskostnader!$B$18:$C$28,2,FALSE),VLOOKUP(E63,Enhetskostnader!$B$18:$C$28,2,FALSE))),0)," ")</f>
        <v>0</v>
      </c>
      <c r="I63" s="40">
        <f>IF(D63=E63,0,G63*IF($F63=Enhetskostnader!$B$31,Enhetskostnader!$C$31,Enhetskostnader!$C$32))</f>
        <v>0</v>
      </c>
      <c r="J63" s="40">
        <f>IF(D63=E63,G63*IF($F63=Enhetskostnader!$B$31,Enhetskostnader!$C$37,Enhetskostnader!$C$32),0)</f>
        <v>0</v>
      </c>
    </row>
    <row r="64" spans="2:10" x14ac:dyDescent="0.35">
      <c r="B64" s="38">
        <v>39</v>
      </c>
      <c r="C64" s="57"/>
      <c r="D64" s="18"/>
      <c r="E64" s="18"/>
      <c r="F64" s="18"/>
      <c r="G64" s="18"/>
      <c r="H64" s="39">
        <f>IFERROR(G64*IF(D64&lt;&gt;E64,(IF(VLOOKUP(D64,Enhetskostnader!$B$18:$C$28,2,FALSE)&gt;=VLOOKUP(E64,Enhetskostnader!$B$18:$C$28,2,FALSE),VLOOKUP(D64,Enhetskostnader!$B$18:$C$28,2,FALSE),VLOOKUP(E64,Enhetskostnader!$B$18:$C$28,2,FALSE))),0)," ")</f>
        <v>0</v>
      </c>
      <c r="I64" s="40">
        <f>IF(D64=E64,0,G64*IF($F64=Enhetskostnader!$B$31,Enhetskostnader!$C$31,Enhetskostnader!$C$32))</f>
        <v>0</v>
      </c>
      <c r="J64" s="40">
        <f>IF(D64=E64,G64*IF($F64=Enhetskostnader!$B$31,Enhetskostnader!$C$37,Enhetskostnader!$C$32),0)</f>
        <v>0</v>
      </c>
    </row>
    <row r="65" spans="2:10" x14ac:dyDescent="0.35">
      <c r="B65" s="38">
        <v>40</v>
      </c>
      <c r="C65" s="57"/>
      <c r="D65" s="18"/>
      <c r="E65" s="18"/>
      <c r="F65" s="18"/>
      <c r="G65" s="18"/>
      <c r="H65" s="39">
        <f>IFERROR(G65*IF(D65&lt;&gt;E65,(IF(VLOOKUP(D65,Enhetskostnader!$B$18:$C$28,2,FALSE)&gt;=VLOOKUP(E65,Enhetskostnader!$B$18:$C$28,2,FALSE),VLOOKUP(D65,Enhetskostnader!$B$18:$C$28,2,FALSE),VLOOKUP(E65,Enhetskostnader!$B$18:$C$28,2,FALSE))),0)," ")</f>
        <v>0</v>
      </c>
      <c r="I65" s="40">
        <f>IF(D65=E65,0,G65*IF($F65=Enhetskostnader!$B$31,Enhetskostnader!$C$31,Enhetskostnader!$C$32))</f>
        <v>0</v>
      </c>
      <c r="J65" s="40">
        <f>IF(D65=E65,G65*IF($F65=Enhetskostnader!$B$31,Enhetskostnader!$C$37,Enhetskostnader!$C$32),0)</f>
        <v>0</v>
      </c>
    </row>
    <row r="66" spans="2:10" x14ac:dyDescent="0.35">
      <c r="B66" s="38">
        <v>41</v>
      </c>
      <c r="C66" s="57"/>
      <c r="D66" s="18"/>
      <c r="E66" s="18"/>
      <c r="F66" s="18"/>
      <c r="G66" s="18"/>
      <c r="H66" s="39">
        <f>IFERROR(G66*IF(D66&lt;&gt;E66,(IF(VLOOKUP(D66,Enhetskostnader!$B$18:$C$28,2,FALSE)&gt;=VLOOKUP(E66,Enhetskostnader!$B$18:$C$28,2,FALSE),VLOOKUP(D66,Enhetskostnader!$B$18:$C$28,2,FALSE),VLOOKUP(E66,Enhetskostnader!$B$18:$C$28,2,FALSE))),0)," ")</f>
        <v>0</v>
      </c>
      <c r="I66" s="40">
        <f>IF(D66=E66,0,G66*IF($F66=Enhetskostnader!$B$31,Enhetskostnader!$C$31,Enhetskostnader!$C$32))</f>
        <v>0</v>
      </c>
      <c r="J66" s="40">
        <f>IF(D66=E66,G66*IF($F66=Enhetskostnader!$B$31,Enhetskostnader!$C$37,Enhetskostnader!$C$32),0)</f>
        <v>0</v>
      </c>
    </row>
    <row r="67" spans="2:10" x14ac:dyDescent="0.35">
      <c r="B67" s="38">
        <v>42</v>
      </c>
      <c r="C67" s="57"/>
      <c r="D67" s="18"/>
      <c r="E67" s="18"/>
      <c r="F67" s="18"/>
      <c r="G67" s="18"/>
      <c r="H67" s="39">
        <f>IFERROR(G67*IF(D67&lt;&gt;E67,(IF(VLOOKUP(D67,Enhetskostnader!$B$18:$C$28,2,FALSE)&gt;=VLOOKUP(E67,Enhetskostnader!$B$18:$C$28,2,FALSE),VLOOKUP(D67,Enhetskostnader!$B$18:$C$28,2,FALSE),VLOOKUP(E67,Enhetskostnader!$B$18:$C$28,2,FALSE))),0)," ")</f>
        <v>0</v>
      </c>
      <c r="I67" s="40">
        <f>IF(D67=E67,0,G67*IF($F67=Enhetskostnader!$B$31,Enhetskostnader!$C$31,Enhetskostnader!$C$32))</f>
        <v>0</v>
      </c>
      <c r="J67" s="40">
        <f>IF(D67=E67,G67*IF($F67=Enhetskostnader!$B$31,Enhetskostnader!$C$37,Enhetskostnader!$C$32),0)</f>
        <v>0</v>
      </c>
    </row>
    <row r="68" spans="2:10" x14ac:dyDescent="0.35">
      <c r="B68" s="38">
        <v>43</v>
      </c>
      <c r="C68" s="57"/>
      <c r="D68" s="18"/>
      <c r="E68" s="18"/>
      <c r="F68" s="18"/>
      <c r="G68" s="18"/>
      <c r="H68" s="39">
        <f>IFERROR(G68*IF(D68&lt;&gt;E68,(IF(VLOOKUP(D68,Enhetskostnader!$B$18:$C$28,2,FALSE)&gt;=VLOOKUP(E68,Enhetskostnader!$B$18:$C$28,2,FALSE),VLOOKUP(D68,Enhetskostnader!$B$18:$C$28,2,FALSE),VLOOKUP(E68,Enhetskostnader!$B$18:$C$28,2,FALSE))),0)," ")</f>
        <v>0</v>
      </c>
      <c r="I68" s="40">
        <f>IF(D68=E68,0,G68*IF($F68=Enhetskostnader!$B$31,Enhetskostnader!$C$31,Enhetskostnader!$C$32))</f>
        <v>0</v>
      </c>
      <c r="J68" s="40">
        <f>IF(D68=E68,G68*IF($F68=Enhetskostnader!$B$31,Enhetskostnader!$C$37,Enhetskostnader!$C$32),0)</f>
        <v>0</v>
      </c>
    </row>
    <row r="69" spans="2:10" x14ac:dyDescent="0.35">
      <c r="B69" s="38">
        <v>44</v>
      </c>
      <c r="C69" s="57"/>
      <c r="D69" s="18"/>
      <c r="E69" s="18"/>
      <c r="F69" s="18"/>
      <c r="G69" s="18"/>
      <c r="H69" s="39">
        <f>IFERROR(G69*IF(D69&lt;&gt;E69,(IF(VLOOKUP(D69,Enhetskostnader!$B$18:$C$28,2,FALSE)&gt;=VLOOKUP(E69,Enhetskostnader!$B$18:$C$28,2,FALSE),VLOOKUP(D69,Enhetskostnader!$B$18:$C$28,2,FALSE),VLOOKUP(E69,Enhetskostnader!$B$18:$C$28,2,FALSE))),0)," ")</f>
        <v>0</v>
      </c>
      <c r="I69" s="40">
        <f>IF(D69=E69,0,G69*IF($F69=Enhetskostnader!$B$31,Enhetskostnader!$C$31,Enhetskostnader!$C$32))</f>
        <v>0</v>
      </c>
      <c r="J69" s="40">
        <f>IF(D69=E69,G69*IF($F69=Enhetskostnader!$B$31,Enhetskostnader!$C$37,Enhetskostnader!$C$32),0)</f>
        <v>0</v>
      </c>
    </row>
    <row r="70" spans="2:10" x14ac:dyDescent="0.35">
      <c r="B70" s="38">
        <v>45</v>
      </c>
      <c r="C70" s="57"/>
      <c r="D70" s="18"/>
      <c r="E70" s="18"/>
      <c r="F70" s="18"/>
      <c r="G70" s="18"/>
      <c r="H70" s="39">
        <f>IFERROR(G70*IF(D70&lt;&gt;E70,(IF(VLOOKUP(D70,Enhetskostnader!$B$18:$C$28,2,FALSE)&gt;=VLOOKUP(E70,Enhetskostnader!$B$18:$C$28,2,FALSE),VLOOKUP(D70,Enhetskostnader!$B$18:$C$28,2,FALSE),VLOOKUP(E70,Enhetskostnader!$B$18:$C$28,2,FALSE))),0)," ")</f>
        <v>0</v>
      </c>
      <c r="I70" s="40">
        <f>IF(D70=E70,0,G70*IF($F70=Enhetskostnader!$B$31,Enhetskostnader!$C$31,Enhetskostnader!$C$32))</f>
        <v>0</v>
      </c>
      <c r="J70" s="40">
        <f>IF(D70=E70,G70*IF($F70=Enhetskostnader!$B$31,Enhetskostnader!$C$37,Enhetskostnader!$C$32),0)</f>
        <v>0</v>
      </c>
    </row>
    <row r="71" spans="2:10" x14ac:dyDescent="0.35">
      <c r="B71" s="38">
        <v>46</v>
      </c>
      <c r="C71" s="57"/>
      <c r="D71" s="18"/>
      <c r="E71" s="18"/>
      <c r="F71" s="18"/>
      <c r="G71" s="18"/>
      <c r="H71" s="39">
        <f>IFERROR(G71*IF(D71&lt;&gt;E71,(IF(VLOOKUP(D71,Enhetskostnader!$B$18:$C$28,2,FALSE)&gt;=VLOOKUP(E71,Enhetskostnader!$B$18:$C$28,2,FALSE),VLOOKUP(D71,Enhetskostnader!$B$18:$C$28,2,FALSE),VLOOKUP(E71,Enhetskostnader!$B$18:$C$28,2,FALSE))),0)," ")</f>
        <v>0</v>
      </c>
      <c r="I71" s="40">
        <f>IF(D71=E71,0,G71*IF($F71=Enhetskostnader!$B$31,Enhetskostnader!$C$31,Enhetskostnader!$C$32))</f>
        <v>0</v>
      </c>
      <c r="J71" s="40">
        <f>IF(D71=E71,G71*IF($F71=Enhetskostnader!$B$31,Enhetskostnader!$C$37,Enhetskostnader!$C$32),0)</f>
        <v>0</v>
      </c>
    </row>
    <row r="72" spans="2:10" x14ac:dyDescent="0.35">
      <c r="B72" s="38">
        <v>47</v>
      </c>
      <c r="C72" s="57"/>
      <c r="D72" s="18"/>
      <c r="E72" s="18"/>
      <c r="F72" s="18"/>
      <c r="G72" s="18"/>
      <c r="H72" s="39">
        <f>IFERROR(G72*IF(D72&lt;&gt;E72,(IF(VLOOKUP(D72,Enhetskostnader!$B$18:$C$28,2,FALSE)&gt;=VLOOKUP(E72,Enhetskostnader!$B$18:$C$28,2,FALSE),VLOOKUP(D72,Enhetskostnader!$B$18:$C$28,2,FALSE),VLOOKUP(E72,Enhetskostnader!$B$18:$C$28,2,FALSE))),0)," ")</f>
        <v>0</v>
      </c>
      <c r="I72" s="40">
        <f>IF(D72=E72,0,G72*IF($F72=Enhetskostnader!$B$31,Enhetskostnader!$C$31,Enhetskostnader!$C$32))</f>
        <v>0</v>
      </c>
      <c r="J72" s="40">
        <f>IF(D72=E72,G72*IF($F72=Enhetskostnader!$B$31,Enhetskostnader!$C$37,Enhetskostnader!$C$32),0)</f>
        <v>0</v>
      </c>
    </row>
    <row r="73" spans="2:10" x14ac:dyDescent="0.35">
      <c r="B73" s="38">
        <v>48</v>
      </c>
      <c r="C73" s="57"/>
      <c r="D73" s="18"/>
      <c r="E73" s="18"/>
      <c r="F73" s="18"/>
      <c r="G73" s="18"/>
      <c r="H73" s="39">
        <f>IFERROR(G73*IF(D73&lt;&gt;E73,(IF(VLOOKUP(D73,Enhetskostnader!$B$18:$C$28,2,FALSE)&gt;=VLOOKUP(E73,Enhetskostnader!$B$18:$C$28,2,FALSE),VLOOKUP(D73,Enhetskostnader!$B$18:$C$28,2,FALSE),VLOOKUP(E73,Enhetskostnader!$B$18:$C$28,2,FALSE))),0)," ")</f>
        <v>0</v>
      </c>
      <c r="I73" s="40">
        <f>IF(D73=E73,0,G73*IF($F73=Enhetskostnader!$B$31,Enhetskostnader!$C$31,Enhetskostnader!$C$32))</f>
        <v>0</v>
      </c>
      <c r="J73" s="40">
        <f>IF(D73=E73,G73*IF($F73=Enhetskostnader!$B$31,Enhetskostnader!$C$37,Enhetskostnader!$C$32),0)</f>
        <v>0</v>
      </c>
    </row>
    <row r="74" spans="2:10" x14ac:dyDescent="0.35">
      <c r="B74" s="38">
        <v>49</v>
      </c>
      <c r="C74" s="57"/>
      <c r="D74" s="18"/>
      <c r="E74" s="18"/>
      <c r="F74" s="18"/>
      <c r="G74" s="18"/>
      <c r="H74" s="39">
        <f>IFERROR(G74*IF(D74&lt;&gt;E74,(IF(VLOOKUP(D74,Enhetskostnader!$B$18:$C$28,2,FALSE)&gt;=VLOOKUP(E74,Enhetskostnader!$B$18:$C$28,2,FALSE),VLOOKUP(D74,Enhetskostnader!$B$18:$C$28,2,FALSE),VLOOKUP(E74,Enhetskostnader!$B$18:$C$28,2,FALSE))),0)," ")</f>
        <v>0</v>
      </c>
      <c r="I74" s="40">
        <f>IF(D74=E74,0,G74*IF($F74=Enhetskostnader!$B$31,Enhetskostnader!$C$31,Enhetskostnader!$C$32))</f>
        <v>0</v>
      </c>
      <c r="J74" s="40">
        <f>IF(D74=E74,G74*IF($F74=Enhetskostnader!$B$31,Enhetskostnader!$C$37,Enhetskostnader!$C$32),0)</f>
        <v>0</v>
      </c>
    </row>
    <row r="75" spans="2:10" x14ac:dyDescent="0.35">
      <c r="B75" s="38">
        <v>50</v>
      </c>
      <c r="C75" s="57"/>
      <c r="D75" s="18"/>
      <c r="E75" s="18"/>
      <c r="F75" s="18"/>
      <c r="G75" s="18"/>
      <c r="H75" s="39">
        <f>IFERROR(G75*IF(D75&lt;&gt;E75,(IF(VLOOKUP(D75,Enhetskostnader!$B$18:$C$28,2,FALSE)&gt;=VLOOKUP(E75,Enhetskostnader!$B$18:$C$28,2,FALSE),VLOOKUP(D75,Enhetskostnader!$B$18:$C$28,2,FALSE),VLOOKUP(E75,Enhetskostnader!$B$18:$C$28,2,FALSE))),0)," ")</f>
        <v>0</v>
      </c>
      <c r="I75" s="40">
        <f>IF(D75=E75,0,G75*IF($F75=Enhetskostnader!$B$31,Enhetskostnader!$C$31,Enhetskostnader!$C$32))</f>
        <v>0</v>
      </c>
      <c r="J75" s="40">
        <f>IF(D75=E75,G75*IF($F75=Enhetskostnader!$B$31,Enhetskostnader!$C$37,Enhetskostnader!$C$32),0)</f>
        <v>0</v>
      </c>
    </row>
    <row r="76" spans="2:10" x14ac:dyDescent="0.35">
      <c r="B76" s="38"/>
      <c r="C76" s="46"/>
      <c r="D76" s="46"/>
      <c r="E76" s="46"/>
      <c r="F76" s="19"/>
      <c r="G76" s="46"/>
      <c r="H76" s="42">
        <f>IFERROR(G76*IF(D76&lt;&gt;E76,(IF(VLOOKUP(D76,Enhetskostnader!$B$18:$C$28,2,FALSE)&gt;=VLOOKUP(E76,Enhetskostnader!$B$18:$C$28,2,FALSE),VLOOKUP(D76,Enhetskostnader!$B$18:$C$28,2,FALSE),VLOOKUP(E76,Enhetskostnader!$B$18:$C$28,2,FALSE))),0)," ")</f>
        <v>0</v>
      </c>
      <c r="I76" s="42">
        <f>IF(D76=E76,0,G76*IF($F76=Enhetskostnader!$B$31,Enhetskostnader!$C$31,Enhetskostnader!#REF!))</f>
        <v>0</v>
      </c>
      <c r="J76" s="44"/>
    </row>
    <row r="77" spans="2:10" x14ac:dyDescent="0.35">
      <c r="B77" s="38"/>
      <c r="C77" s="46"/>
      <c r="D77" s="46"/>
      <c r="E77" s="46"/>
      <c r="F77" s="20"/>
      <c r="G77" s="46"/>
      <c r="H77" s="43">
        <f>IFERROR(G77*IF(D77&lt;&gt;E77,(IF(VLOOKUP(D77,Enhetskostnader!$B$18:$C$28,2,FALSE)&gt;=VLOOKUP(E77,Enhetskostnader!$B$18:$C$28,2,FALSE),VLOOKUP(D77,Enhetskostnader!$B$18:$C$28,2,FALSE),VLOOKUP(E77,Enhetskostnader!$B$18:$C$28,2,FALSE))),0)," ")</f>
        <v>0</v>
      </c>
      <c r="I77" s="43">
        <f>IF(D77=E77,0,G77*IF($F77=Enhetskostnader!$B$31,Enhetskostnader!$C$31,Enhetskostnader!#REF!))</f>
        <v>0</v>
      </c>
      <c r="J77" s="44"/>
    </row>
    <row r="78" spans="2:10" x14ac:dyDescent="0.35">
      <c r="B78" s="38"/>
      <c r="C78" s="46"/>
      <c r="D78" s="46"/>
      <c r="E78" s="46"/>
      <c r="F78" s="20"/>
      <c r="G78" s="46"/>
      <c r="H78" s="43">
        <f>IFERROR(G78*IF(D78&lt;&gt;E78,(IF(VLOOKUP(D78,Enhetskostnader!$B$18:$C$28,2,FALSE)&gt;=VLOOKUP(E78,Enhetskostnader!$B$18:$C$28,2,FALSE),VLOOKUP(D78,Enhetskostnader!$B$18:$C$28,2,FALSE),VLOOKUP(E78,Enhetskostnader!$B$18:$C$28,2,FALSE))),0)," ")</f>
        <v>0</v>
      </c>
      <c r="I78" s="43">
        <f>IF(D78=E78,0,G78*IF($F78=Enhetskostnader!$B$31,Enhetskostnader!$C$31,Enhetskostnader!#REF!))</f>
        <v>0</v>
      </c>
      <c r="J78" s="44"/>
    </row>
    <row r="79" spans="2:10" x14ac:dyDescent="0.35">
      <c r="B79" s="38"/>
      <c r="C79" s="46"/>
      <c r="D79" s="46"/>
      <c r="E79" s="46"/>
      <c r="F79" s="20"/>
      <c r="G79" s="46"/>
      <c r="H79" s="43">
        <f>IFERROR(G79*IF(D79&lt;&gt;E79,(IF(VLOOKUP(D79,Enhetskostnader!$B$18:$C$28,2,FALSE)&gt;=VLOOKUP(E79,Enhetskostnader!$B$18:$C$28,2,FALSE),VLOOKUP(D79,Enhetskostnader!$B$18:$C$28,2,FALSE),VLOOKUP(E79,Enhetskostnader!$B$18:$C$28,2,FALSE))),0)," ")</f>
        <v>0</v>
      </c>
      <c r="I79" s="43">
        <f>IF(D79=E79,0,G79*IF($F79=Enhetskostnader!$B$31,Enhetskostnader!$C$31,Enhetskostnader!#REF!))</f>
        <v>0</v>
      </c>
      <c r="J79" s="44"/>
    </row>
    <row r="80" spans="2:10" x14ac:dyDescent="0.35">
      <c r="B80" s="38"/>
      <c r="C80" s="46"/>
      <c r="D80" s="46"/>
      <c r="E80" s="46"/>
      <c r="F80" s="20"/>
      <c r="G80" s="46"/>
      <c r="H80" s="43">
        <f>IFERROR(G80*IF(D80&lt;&gt;E80,(IF(VLOOKUP(D80,Enhetskostnader!$B$18:$C$28,2,FALSE)&gt;=VLOOKUP(E80,Enhetskostnader!$B$18:$C$28,2,FALSE),VLOOKUP(D80,Enhetskostnader!$B$18:$C$28,2,FALSE),VLOOKUP(E80,Enhetskostnader!$B$18:$C$28,2,FALSE))),0)," ")</f>
        <v>0</v>
      </c>
      <c r="I80" s="43">
        <f>IF(D80=E80,0,G80*IF($F80=Enhetskostnader!$B$31,Enhetskostnader!$C$31,Enhetskostnader!#REF!))</f>
        <v>0</v>
      </c>
      <c r="J80" s="44"/>
    </row>
    <row r="81" spans="2:10" x14ac:dyDescent="0.35">
      <c r="B81" s="38"/>
      <c r="C81" s="46"/>
      <c r="D81" s="46"/>
      <c r="E81" s="46"/>
      <c r="F81" s="20"/>
      <c r="G81" s="46"/>
      <c r="H81" s="43">
        <f>IFERROR(G81*IF(D81&lt;&gt;E81,(IF(VLOOKUP(D81,Enhetskostnader!$B$18:$C$28,2,FALSE)&gt;=VLOOKUP(E81,Enhetskostnader!$B$18:$C$28,2,FALSE),VLOOKUP(D81,Enhetskostnader!$B$18:$C$28,2,FALSE),VLOOKUP(E81,Enhetskostnader!$B$18:$C$28,2,FALSE))),0)," ")</f>
        <v>0</v>
      </c>
      <c r="I81" s="43">
        <f>IF(D81=E81,0,G81*IF($F81=Enhetskostnader!$B$31,Enhetskostnader!$C$31,Enhetskostnader!#REF!))</f>
        <v>0</v>
      </c>
      <c r="J81" s="44"/>
    </row>
    <row r="82" spans="2:10" x14ac:dyDescent="0.35">
      <c r="B82" s="38"/>
      <c r="C82" s="46"/>
      <c r="D82" s="46"/>
      <c r="E82" s="46"/>
      <c r="F82" s="20"/>
      <c r="G82" s="46"/>
      <c r="H82" s="43">
        <f>IFERROR(G82*IF(D82&lt;&gt;E82,(IF(VLOOKUP(D82,Enhetskostnader!$B$18:$C$28,2,FALSE)&gt;=VLOOKUP(E82,Enhetskostnader!$B$18:$C$28,2,FALSE),VLOOKUP(D82,Enhetskostnader!$B$18:$C$28,2,FALSE),VLOOKUP(E82,Enhetskostnader!$B$18:$C$28,2,FALSE))),0)," ")</f>
        <v>0</v>
      </c>
      <c r="I82" s="43">
        <f>IF(D82=E82,0,G82*IF($F82=Enhetskostnader!$B$31,Enhetskostnader!$C$31,Enhetskostnader!#REF!))</f>
        <v>0</v>
      </c>
      <c r="J82" s="44"/>
    </row>
    <row r="83" spans="2:10" x14ac:dyDescent="0.35">
      <c r="B83" s="38"/>
      <c r="C83" s="46"/>
      <c r="D83" s="46"/>
      <c r="E83" s="46"/>
      <c r="F83" s="20"/>
      <c r="G83" s="46"/>
      <c r="H83" s="43">
        <f>IFERROR(G83*IF(D83&lt;&gt;E83,(IF(VLOOKUP(D83,Enhetskostnader!$B$18:$C$28,2,FALSE)&gt;=VLOOKUP(E83,Enhetskostnader!$B$18:$C$28,2,FALSE),VLOOKUP(D83,Enhetskostnader!$B$18:$C$28,2,FALSE),VLOOKUP(E83,Enhetskostnader!$B$18:$C$28,2,FALSE))),0)," ")</f>
        <v>0</v>
      </c>
      <c r="I83" s="43">
        <f>IF(D83=E83,0,G83*IF($F83=Enhetskostnader!$B$31,Enhetskostnader!$C$31,Enhetskostnader!#REF!))</f>
        <v>0</v>
      </c>
      <c r="J83" s="44"/>
    </row>
    <row r="84" spans="2:10" x14ac:dyDescent="0.35">
      <c r="B84" s="38"/>
      <c r="C84" s="46"/>
      <c r="D84" s="46"/>
      <c r="E84" s="46"/>
      <c r="F84" s="20"/>
      <c r="G84" s="46"/>
      <c r="H84" s="43">
        <f>IFERROR(G84*IF(D84&lt;&gt;E84,(IF(VLOOKUP(D84,Enhetskostnader!$B$18:$C$28,2,FALSE)&gt;=VLOOKUP(E84,Enhetskostnader!$B$18:$C$28,2,FALSE),VLOOKUP(D84,Enhetskostnader!$B$18:$C$28,2,FALSE),VLOOKUP(E84,Enhetskostnader!$B$18:$C$28,2,FALSE))),0)," ")</f>
        <v>0</v>
      </c>
      <c r="I84" s="43">
        <f>IF(D84=E84,0,G84*IF($F84=Enhetskostnader!$B$31,Enhetskostnader!$C$31,Enhetskostnader!#REF!))</f>
        <v>0</v>
      </c>
      <c r="J84" s="44"/>
    </row>
    <row r="85" spans="2:10" x14ac:dyDescent="0.35">
      <c r="B85" s="38"/>
      <c r="C85" s="46"/>
      <c r="D85" s="46"/>
      <c r="E85" s="46"/>
      <c r="F85" s="20"/>
      <c r="G85" s="46"/>
      <c r="H85" s="43">
        <f>IFERROR(G85*IF(D85&lt;&gt;E85,(IF(VLOOKUP(D85,Enhetskostnader!$B$18:$C$28,2,FALSE)&gt;=VLOOKUP(E85,Enhetskostnader!$B$18:$C$28,2,FALSE),VLOOKUP(D85,Enhetskostnader!$B$18:$C$28,2,FALSE),VLOOKUP(E85,Enhetskostnader!$B$18:$C$28,2,FALSE))),0)," ")</f>
        <v>0</v>
      </c>
      <c r="I85" s="43">
        <f>IF(D85=E85,0,G85*IF($F85=Enhetskostnader!$B$31,Enhetskostnader!$C$31,Enhetskostnader!#REF!))</f>
        <v>0</v>
      </c>
      <c r="J85" s="44"/>
    </row>
    <row r="86" spans="2:10" x14ac:dyDescent="0.35">
      <c r="B86" s="38"/>
      <c r="C86" s="46"/>
      <c r="D86" s="46"/>
      <c r="E86" s="46"/>
      <c r="F86" s="20"/>
      <c r="G86" s="46"/>
      <c r="H86" s="43">
        <f>IFERROR(G86*IF(D86&lt;&gt;E86,(IF(VLOOKUP(D86,Enhetskostnader!$B$18:$C$28,2,FALSE)&gt;=VLOOKUP(E86,Enhetskostnader!$B$18:$C$28,2,FALSE),VLOOKUP(D86,Enhetskostnader!$B$18:$C$28,2,FALSE),VLOOKUP(E86,Enhetskostnader!$B$18:$C$28,2,FALSE))),0)," ")</f>
        <v>0</v>
      </c>
      <c r="I86" s="43">
        <f>IF(D86=E86,0,G86*IF($F86=Enhetskostnader!$B$31,Enhetskostnader!$C$31,Enhetskostnader!#REF!))</f>
        <v>0</v>
      </c>
      <c r="J86" s="44"/>
    </row>
    <row r="87" spans="2:10" x14ac:dyDescent="0.35">
      <c r="B87" s="38"/>
      <c r="C87" s="46"/>
      <c r="D87" s="46"/>
      <c r="E87" s="46"/>
      <c r="F87" s="20"/>
      <c r="G87" s="46"/>
      <c r="H87" s="43">
        <f>IFERROR(G87*IF(D87&lt;&gt;E87,(IF(VLOOKUP(D87,Enhetskostnader!$B$18:$C$28,2,FALSE)&gt;=VLOOKUP(E87,Enhetskostnader!$B$18:$C$28,2,FALSE),VLOOKUP(D87,Enhetskostnader!$B$18:$C$28,2,FALSE),VLOOKUP(E87,Enhetskostnader!$B$18:$C$28,2,FALSE))),0)," ")</f>
        <v>0</v>
      </c>
      <c r="I87" s="43">
        <f>IF(D87=E87,0,G87*IF($F87=Enhetskostnader!$B$31,Enhetskostnader!$C$31,Enhetskostnader!#REF!))</f>
        <v>0</v>
      </c>
      <c r="J87" s="44"/>
    </row>
    <row r="88" spans="2:10" x14ac:dyDescent="0.35">
      <c r="B88" s="38"/>
      <c r="C88" s="46"/>
      <c r="D88" s="46"/>
      <c r="E88" s="46"/>
      <c r="F88" s="20"/>
      <c r="G88" s="46"/>
      <c r="H88" s="43">
        <f>IFERROR(G88*IF(D88&lt;&gt;E88,(IF(VLOOKUP(D88,Enhetskostnader!$B$18:$C$28,2,FALSE)&gt;=VLOOKUP(E88,Enhetskostnader!$B$18:$C$28,2,FALSE),VLOOKUP(D88,Enhetskostnader!$B$18:$C$28,2,FALSE),VLOOKUP(E88,Enhetskostnader!$B$18:$C$28,2,FALSE))),0)," ")</f>
        <v>0</v>
      </c>
      <c r="I88" s="43">
        <f>IF(D88=E88,0,G88*IF($F88=Enhetskostnader!$B$31,Enhetskostnader!$C$31,Enhetskostnader!#REF!))</f>
        <v>0</v>
      </c>
      <c r="J88" s="44"/>
    </row>
    <row r="89" spans="2:10" x14ac:dyDescent="0.35">
      <c r="B89" s="38"/>
      <c r="C89" s="46"/>
      <c r="D89" s="46"/>
      <c r="E89" s="46"/>
      <c r="F89" s="20"/>
      <c r="G89" s="46"/>
      <c r="H89" s="43">
        <f>IFERROR(G89*IF(D89&lt;&gt;E89,(IF(VLOOKUP(D89,Enhetskostnader!$B$18:$C$28,2,FALSE)&gt;=VLOOKUP(E89,Enhetskostnader!$B$18:$C$28,2,FALSE),VLOOKUP(D89,Enhetskostnader!$B$18:$C$28,2,FALSE),VLOOKUP(E89,Enhetskostnader!$B$18:$C$28,2,FALSE))),0)," ")</f>
        <v>0</v>
      </c>
      <c r="I89" s="43">
        <f>IF(D89=E89,0,G89*IF($F89=Enhetskostnader!$B$31,Enhetskostnader!$C$31,Enhetskostnader!#REF!))</f>
        <v>0</v>
      </c>
      <c r="J89" s="44"/>
    </row>
    <row r="90" spans="2:10" x14ac:dyDescent="0.35">
      <c r="B90" s="38"/>
      <c r="C90" s="46"/>
      <c r="D90" s="46"/>
      <c r="E90" s="46"/>
      <c r="F90" s="20"/>
      <c r="G90" s="46"/>
      <c r="H90" s="43">
        <f>IFERROR(G90*IF(D90&lt;&gt;E90,(IF(VLOOKUP(D90,Enhetskostnader!$B$18:$C$28,2,FALSE)&gt;=VLOOKUP(E90,Enhetskostnader!$B$18:$C$28,2,FALSE),VLOOKUP(D90,Enhetskostnader!$B$18:$C$28,2,FALSE),VLOOKUP(E90,Enhetskostnader!$B$18:$C$28,2,FALSE))),0)," ")</f>
        <v>0</v>
      </c>
      <c r="I90" s="43">
        <f>IF(D90=E90,0,G90*IF($F90=Enhetskostnader!$B$31,Enhetskostnader!$C$31,Enhetskostnader!#REF!))</f>
        <v>0</v>
      </c>
      <c r="J90" s="44"/>
    </row>
    <row r="91" spans="2:10" x14ac:dyDescent="0.35">
      <c r="B91" s="38"/>
      <c r="C91" s="46"/>
      <c r="D91" s="46"/>
      <c r="E91" s="46"/>
      <c r="F91" s="20"/>
      <c r="G91" s="46"/>
      <c r="H91" s="43">
        <f>IFERROR(G91*IF(D91&lt;&gt;E91,(IF(VLOOKUP(D91,Enhetskostnader!$B$18:$C$28,2,FALSE)&gt;=VLOOKUP(E91,Enhetskostnader!$B$18:$C$28,2,FALSE),VLOOKUP(D91,Enhetskostnader!$B$18:$C$28,2,FALSE),VLOOKUP(E91,Enhetskostnader!$B$18:$C$28,2,FALSE))),0)," ")</f>
        <v>0</v>
      </c>
      <c r="I91" s="43">
        <f>IF(D91=E91,0,G91*IF($F91=Enhetskostnader!$B$31,Enhetskostnader!$C$31,Enhetskostnader!#REF!))</f>
        <v>0</v>
      </c>
      <c r="J91" s="44"/>
    </row>
    <row r="92" spans="2:10" x14ac:dyDescent="0.35">
      <c r="B92" s="38"/>
      <c r="C92" s="46"/>
      <c r="D92" s="46"/>
      <c r="E92" s="46"/>
      <c r="F92" s="20"/>
      <c r="G92" s="46"/>
      <c r="H92" s="43">
        <f>IFERROR(G92*IF(D92&lt;&gt;E92,(IF(VLOOKUP(D92,Enhetskostnader!$B$18:$C$28,2,FALSE)&gt;=VLOOKUP(E92,Enhetskostnader!$B$18:$C$28,2,FALSE),VLOOKUP(D92,Enhetskostnader!$B$18:$C$28,2,FALSE),VLOOKUP(E92,Enhetskostnader!$B$18:$C$28,2,FALSE))),0)," ")</f>
        <v>0</v>
      </c>
      <c r="I92" s="43">
        <f>IF(D92=E92,0,G92*IF($F92=Enhetskostnader!$B$31,Enhetskostnader!$C$31,Enhetskostnader!#REF!))</f>
        <v>0</v>
      </c>
      <c r="J92" s="44"/>
    </row>
    <row r="93" spans="2:10" x14ac:dyDescent="0.35">
      <c r="B93" s="38"/>
      <c r="C93" s="46"/>
      <c r="D93" s="46"/>
      <c r="E93" s="46"/>
      <c r="F93" s="20"/>
      <c r="G93" s="46"/>
      <c r="H93" s="43">
        <f>IFERROR(G93*IF(D93&lt;&gt;E93,(IF(VLOOKUP(D93,Enhetskostnader!$B$18:$C$28,2,FALSE)&gt;=VLOOKUP(E93,Enhetskostnader!$B$18:$C$28,2,FALSE),VLOOKUP(D93,Enhetskostnader!$B$18:$C$28,2,FALSE),VLOOKUP(E93,Enhetskostnader!$B$18:$C$28,2,FALSE))),0)," ")</f>
        <v>0</v>
      </c>
      <c r="I93" s="43">
        <f>IF(D93=E93,0,G93*IF($F93=Enhetskostnader!$B$31,Enhetskostnader!$C$31,Enhetskostnader!#REF!))</f>
        <v>0</v>
      </c>
      <c r="J93" s="44"/>
    </row>
    <row r="94" spans="2:10" x14ac:dyDescent="0.35">
      <c r="B94" s="38"/>
      <c r="C94" s="46"/>
      <c r="D94" s="46"/>
      <c r="E94" s="46"/>
      <c r="F94" s="20"/>
      <c r="G94" s="46"/>
      <c r="H94" s="43">
        <f>IFERROR(G94*IF(D94&lt;&gt;E94,(IF(VLOOKUP(D94,Enhetskostnader!$B$18:$C$28,2,FALSE)&gt;=VLOOKUP(E94,Enhetskostnader!$B$18:$C$28,2,FALSE),VLOOKUP(D94,Enhetskostnader!$B$18:$C$28,2,FALSE),VLOOKUP(E94,Enhetskostnader!$B$18:$C$28,2,FALSE))),0)," ")</f>
        <v>0</v>
      </c>
      <c r="I94" s="43">
        <f>IF(D94=E94,0,G94*IF($F94=Enhetskostnader!$B$31,Enhetskostnader!$C$31,Enhetskostnader!#REF!))</f>
        <v>0</v>
      </c>
      <c r="J94" s="44"/>
    </row>
    <row r="95" spans="2:10" x14ac:dyDescent="0.35">
      <c r="B95" s="38"/>
      <c r="C95" s="46"/>
      <c r="D95" s="46"/>
      <c r="E95" s="46"/>
      <c r="F95" s="20"/>
      <c r="G95" s="46"/>
      <c r="H95" s="43">
        <f>IFERROR(G95*IF(D95&lt;&gt;E95,(IF(VLOOKUP(D95,Enhetskostnader!$B$18:$C$28,2,FALSE)&gt;=VLOOKUP(E95,Enhetskostnader!$B$18:$C$28,2,FALSE),VLOOKUP(D95,Enhetskostnader!$B$18:$C$28,2,FALSE),VLOOKUP(E95,Enhetskostnader!$B$18:$C$28,2,FALSE))),0)," ")</f>
        <v>0</v>
      </c>
      <c r="I95" s="43">
        <f>IF(D95=E95,0,G95*IF($F95=Enhetskostnader!$B$31,Enhetskostnader!$C$31,Enhetskostnader!#REF!))</f>
        <v>0</v>
      </c>
      <c r="J95" s="44"/>
    </row>
    <row r="96" spans="2:10" x14ac:dyDescent="0.35">
      <c r="B96" s="38"/>
      <c r="C96" s="46"/>
      <c r="D96" s="46"/>
      <c r="E96" s="46"/>
      <c r="F96" s="20"/>
      <c r="G96" s="46"/>
      <c r="H96" s="43">
        <f>IFERROR(G96*IF(D96&lt;&gt;E96,(IF(VLOOKUP(D96,Enhetskostnader!$B$18:$C$28,2,FALSE)&gt;=VLOOKUP(E96,Enhetskostnader!$B$18:$C$28,2,FALSE),VLOOKUP(D96,Enhetskostnader!$B$18:$C$28,2,FALSE),VLOOKUP(E96,Enhetskostnader!$B$18:$C$28,2,FALSE))),0)," ")</f>
        <v>0</v>
      </c>
      <c r="I96" s="43">
        <f>IF(D96=E96,0,G96*IF($F96=Enhetskostnader!$B$31,Enhetskostnader!$C$31,Enhetskostnader!#REF!))</f>
        <v>0</v>
      </c>
      <c r="J96" s="44"/>
    </row>
    <row r="97" spans="2:10" x14ac:dyDescent="0.35">
      <c r="B97" s="38"/>
      <c r="C97" s="46"/>
      <c r="D97" s="46"/>
      <c r="E97" s="46"/>
      <c r="F97" s="20"/>
      <c r="G97" s="46"/>
      <c r="H97" s="43">
        <f>IFERROR(G97*IF(D97&lt;&gt;E97,(IF(VLOOKUP(D97,Enhetskostnader!$B$18:$C$28,2,FALSE)&gt;=VLOOKUP(E97,Enhetskostnader!$B$18:$C$28,2,FALSE),VLOOKUP(D97,Enhetskostnader!$B$18:$C$28,2,FALSE),VLOOKUP(E97,Enhetskostnader!$B$18:$C$28,2,FALSE))),0)," ")</f>
        <v>0</v>
      </c>
      <c r="I97" s="43">
        <f>IF(D97=E97,0,G97*IF($F97=Enhetskostnader!$B$31,Enhetskostnader!$C$31,Enhetskostnader!#REF!))</f>
        <v>0</v>
      </c>
      <c r="J97" s="44"/>
    </row>
    <row r="98" spans="2:10" x14ac:dyDescent="0.35">
      <c r="B98" s="38"/>
      <c r="C98" s="46"/>
      <c r="D98" s="46"/>
      <c r="E98" s="46"/>
      <c r="F98" s="20"/>
      <c r="G98" s="46"/>
      <c r="H98" s="43">
        <f>IFERROR(G98*IF(D98&lt;&gt;E98,(IF(VLOOKUP(D98,Enhetskostnader!$B$18:$C$28,2,FALSE)&gt;=VLOOKUP(E98,Enhetskostnader!$B$18:$C$28,2,FALSE),VLOOKUP(D98,Enhetskostnader!$B$18:$C$28,2,FALSE),VLOOKUP(E98,Enhetskostnader!$B$18:$C$28,2,FALSE))),0)," ")</f>
        <v>0</v>
      </c>
      <c r="I98" s="43">
        <f>IF(D98=E98,0,G98*IF($F98=Enhetskostnader!$B$31,Enhetskostnader!$C$31,Enhetskostnader!#REF!))</f>
        <v>0</v>
      </c>
      <c r="J98" s="44"/>
    </row>
    <row r="99" spans="2:10" x14ac:dyDescent="0.35">
      <c r="B99" s="38"/>
      <c r="C99" s="46"/>
      <c r="D99" s="46"/>
      <c r="E99" s="46"/>
      <c r="F99" s="20"/>
      <c r="G99" s="46"/>
      <c r="H99" s="43">
        <f>IFERROR(G99*IF(D99&lt;&gt;E99,(IF(VLOOKUP(D99,Enhetskostnader!$B$18:$C$28,2,FALSE)&gt;=VLOOKUP(E99,Enhetskostnader!$B$18:$C$28,2,FALSE),VLOOKUP(D99,Enhetskostnader!$B$18:$C$28,2,FALSE),VLOOKUP(E99,Enhetskostnader!$B$18:$C$28,2,FALSE))),0)," ")</f>
        <v>0</v>
      </c>
      <c r="I99" s="43">
        <f>IF(D99=E99,0,G99*IF($F99=Enhetskostnader!$B$31,Enhetskostnader!$C$31,Enhetskostnader!#REF!))</f>
        <v>0</v>
      </c>
      <c r="J99" s="44"/>
    </row>
    <row r="100" spans="2:10" x14ac:dyDescent="0.35">
      <c r="B100" s="38"/>
      <c r="C100" s="46"/>
      <c r="D100" s="46"/>
      <c r="E100" s="46"/>
      <c r="F100" s="20"/>
      <c r="G100" s="46"/>
      <c r="H100" s="43">
        <f>IFERROR(G100*IF(D100&lt;&gt;E100,(IF(VLOOKUP(D100,Enhetskostnader!$B$18:$C$28,2,FALSE)&gt;=VLOOKUP(E100,Enhetskostnader!$B$18:$C$28,2,FALSE),VLOOKUP(D100,Enhetskostnader!$B$18:$C$28,2,FALSE),VLOOKUP(E100,Enhetskostnader!$B$18:$C$28,2,FALSE))),0)," ")</f>
        <v>0</v>
      </c>
      <c r="I100" s="43">
        <f>IF(D100=E100,0,G100*IF($F100=Enhetskostnader!$B$31,Enhetskostnader!$C$31,Enhetskostnader!#REF!))</f>
        <v>0</v>
      </c>
      <c r="J100" s="44"/>
    </row>
    <row r="101" spans="2:10" x14ac:dyDescent="0.35">
      <c r="B101" s="38"/>
      <c r="C101" s="46"/>
      <c r="D101" s="46"/>
      <c r="E101" s="46"/>
      <c r="F101" s="20"/>
      <c r="G101" s="46"/>
      <c r="H101" s="43">
        <f>IFERROR(G101*IF(D101&lt;&gt;E101,(IF(VLOOKUP(D101,Enhetskostnader!$B$18:$C$28,2,FALSE)&gt;=VLOOKUP(E101,Enhetskostnader!$B$18:$C$28,2,FALSE),VLOOKUP(D101,Enhetskostnader!$B$18:$C$28,2,FALSE),VLOOKUP(E101,Enhetskostnader!$B$18:$C$28,2,FALSE))),0)," ")</f>
        <v>0</v>
      </c>
      <c r="I101" s="43">
        <f>IF(D101=E101,0,G101*IF($F101=Enhetskostnader!$B$31,Enhetskostnader!$C$31,Enhetskostnader!#REF!))</f>
        <v>0</v>
      </c>
      <c r="J101" s="44"/>
    </row>
    <row r="102" spans="2:10" x14ac:dyDescent="0.35">
      <c r="B102" s="38"/>
      <c r="C102" s="46"/>
      <c r="D102" s="46"/>
      <c r="E102" s="46"/>
      <c r="F102" s="20"/>
      <c r="G102" s="46"/>
      <c r="H102" s="43">
        <f>IFERROR(G102*IF(D102&lt;&gt;E102,(IF(VLOOKUP(D102,Enhetskostnader!$B$18:$C$28,2,FALSE)&gt;=VLOOKUP(E102,Enhetskostnader!$B$18:$C$28,2,FALSE),VLOOKUP(D102,Enhetskostnader!$B$18:$C$28,2,FALSE),VLOOKUP(E102,Enhetskostnader!$B$18:$C$28,2,FALSE))),0)," ")</f>
        <v>0</v>
      </c>
      <c r="I102" s="43">
        <f>IF(D102=E102,0,G102*IF($F102=Enhetskostnader!$B$31,Enhetskostnader!$C$31,Enhetskostnader!#REF!))</f>
        <v>0</v>
      </c>
      <c r="J102" s="44"/>
    </row>
    <row r="103" spans="2:10" x14ac:dyDescent="0.35">
      <c r="B103" s="38"/>
      <c r="C103" s="46"/>
      <c r="D103" s="46"/>
      <c r="E103" s="46"/>
      <c r="F103" s="20"/>
      <c r="G103" s="46"/>
      <c r="H103" s="43">
        <f>IFERROR(G103*IF(D103&lt;&gt;E103,(IF(VLOOKUP(D103,Enhetskostnader!$B$18:$C$28,2,FALSE)&gt;=VLOOKUP(E103,Enhetskostnader!$B$18:$C$28,2,FALSE),VLOOKUP(D103,Enhetskostnader!$B$18:$C$28,2,FALSE),VLOOKUP(E103,Enhetskostnader!$B$18:$C$28,2,FALSE))),0)," ")</f>
        <v>0</v>
      </c>
      <c r="I103" s="43">
        <f>IF(D103=E103,0,G103*IF($F103=Enhetskostnader!$B$31,Enhetskostnader!$C$31,Enhetskostnader!#REF!))</f>
        <v>0</v>
      </c>
      <c r="J103" s="44"/>
    </row>
    <row r="104" spans="2:10" x14ac:dyDescent="0.35">
      <c r="B104" s="38"/>
      <c r="C104" s="46"/>
      <c r="D104" s="46"/>
      <c r="E104" s="46"/>
      <c r="F104" s="20"/>
      <c r="G104" s="46"/>
      <c r="H104" s="43">
        <f>IFERROR(G104*IF(D104&lt;&gt;E104,(IF(VLOOKUP(D104,Enhetskostnader!$B$18:$C$28,2,FALSE)&gt;=VLOOKUP(E104,Enhetskostnader!$B$18:$C$28,2,FALSE),VLOOKUP(D104,Enhetskostnader!$B$18:$C$28,2,FALSE),VLOOKUP(E104,Enhetskostnader!$B$18:$C$28,2,FALSE))),0)," ")</f>
        <v>0</v>
      </c>
      <c r="I104" s="43">
        <f>IF(D104=E104,0,G104*IF($F104=Enhetskostnader!$B$31,Enhetskostnader!$C$31,Enhetskostnader!#REF!))</f>
        <v>0</v>
      </c>
      <c r="J104" s="44"/>
    </row>
    <row r="105" spans="2:10" x14ac:dyDescent="0.35">
      <c r="B105" s="38"/>
      <c r="C105" s="46"/>
      <c r="D105" s="46"/>
      <c r="E105" s="46"/>
      <c r="F105" s="20"/>
      <c r="G105" s="46"/>
      <c r="H105" s="43">
        <f>IFERROR(G105*IF(D105&lt;&gt;E105,(IF(VLOOKUP(D105,Enhetskostnader!$B$18:$C$28,2,FALSE)&gt;=VLOOKUP(E105,Enhetskostnader!$B$18:$C$28,2,FALSE),VLOOKUP(D105,Enhetskostnader!$B$18:$C$28,2,FALSE),VLOOKUP(E105,Enhetskostnader!$B$18:$C$28,2,FALSE))),0)," ")</f>
        <v>0</v>
      </c>
      <c r="I105" s="43">
        <f>IF(D105=E105,0,G105*IF($F105=Enhetskostnader!$B$31,Enhetskostnader!$C$31,Enhetskostnader!#REF!))</f>
        <v>0</v>
      </c>
      <c r="J105" s="44"/>
    </row>
    <row r="106" spans="2:10" x14ac:dyDescent="0.35">
      <c r="B106" s="45"/>
    </row>
    <row r="107" spans="2:10" x14ac:dyDescent="0.35">
      <c r="B107" s="45"/>
    </row>
    <row r="108" spans="2:10" x14ac:dyDescent="0.35">
      <c r="B108" s="45"/>
    </row>
    <row r="109" spans="2:10" x14ac:dyDescent="0.35">
      <c r="B109" s="45"/>
    </row>
    <row r="110" spans="2:10" x14ac:dyDescent="0.35">
      <c r="B110" s="45"/>
    </row>
    <row r="111" spans="2:10" x14ac:dyDescent="0.35">
      <c r="B111" s="45"/>
    </row>
    <row r="112" spans="2:10" x14ac:dyDescent="0.35">
      <c r="B112" s="45"/>
    </row>
    <row r="113" spans="2:2" x14ac:dyDescent="0.35">
      <c r="B113" s="45"/>
    </row>
    <row r="114" spans="2:2" x14ac:dyDescent="0.35">
      <c r="B114" s="45"/>
    </row>
    <row r="115" spans="2:2" x14ac:dyDescent="0.35">
      <c r="B115" s="45"/>
    </row>
    <row r="116" spans="2:2" x14ac:dyDescent="0.35">
      <c r="B116" s="45"/>
    </row>
    <row r="117" spans="2:2" x14ac:dyDescent="0.35">
      <c r="B117" s="45"/>
    </row>
    <row r="118" spans="2:2" x14ac:dyDescent="0.35">
      <c r="B118" s="45"/>
    </row>
    <row r="119" spans="2:2" x14ac:dyDescent="0.35">
      <c r="B119" s="45"/>
    </row>
    <row r="120" spans="2:2" x14ac:dyDescent="0.35">
      <c r="B120" s="45"/>
    </row>
    <row r="121" spans="2:2" x14ac:dyDescent="0.35">
      <c r="B121" s="45"/>
    </row>
    <row r="122" spans="2:2" x14ac:dyDescent="0.35">
      <c r="B122" s="45"/>
    </row>
    <row r="123" spans="2:2" x14ac:dyDescent="0.35">
      <c r="B123" s="45"/>
    </row>
    <row r="124" spans="2:2" x14ac:dyDescent="0.35">
      <c r="B124" s="45"/>
    </row>
    <row r="125" spans="2:2" x14ac:dyDescent="0.35">
      <c r="B125" s="45"/>
    </row>
  </sheetData>
  <sheetProtection algorithmName="SHA-512" hashValue="PVTO4eUTf5YeccP7JnchE82ouQRDxnnMD+vDi4gZdba3pcDQKOXw1/IP6VQnCtIeoIXnwcC0Z0CGP13MGoBc/Q==" saltValue="mmwLC/bdmIlkvFmFaJPjpg==" spinCount="100000" sheet="1" objects="1" scenarios="1"/>
  <protectedRanges>
    <protectedRange sqref="F76:F105 C21:E22 C26:G75" name="Område2"/>
  </protectedRanges>
  <mergeCells count="11">
    <mergeCell ref="C13:D13"/>
    <mergeCell ref="D6:G6"/>
    <mergeCell ref="D7:G7"/>
    <mergeCell ref="D8:G8"/>
    <mergeCell ref="D9:G9"/>
    <mergeCell ref="D10:G10"/>
    <mergeCell ref="B3:J3"/>
    <mergeCell ref="C1:J1"/>
    <mergeCell ref="L3:R3"/>
    <mergeCell ref="L4:R4"/>
    <mergeCell ref="C12:D12"/>
  </mergeCells>
  <conditionalFormatting sqref="B76:G105">
    <cfRule type="containsBlanks" dxfId="14" priority="9">
      <formula>LEN(TRIM(B76))=0</formula>
    </cfRule>
  </conditionalFormatting>
  <conditionalFormatting sqref="C19:G22">
    <cfRule type="expression" dxfId="13" priority="3">
      <formula>$D$7="Nätverksmöten"</formula>
    </cfRule>
  </conditionalFormatting>
  <conditionalFormatting sqref="D7">
    <cfRule type="containsText" dxfId="12" priority="21" operator="containsText" text="Välj från listan">
      <formula>NOT(ISERROR(SEARCH("Välj från listan",D7)))</formula>
    </cfRule>
  </conditionalFormatting>
  <conditionalFormatting sqref="D9">
    <cfRule type="containsText" dxfId="11" priority="20" operator="containsText" text="Välj antal">
      <formula>NOT(ISERROR(SEARCH("Välj antal",D9)))</formula>
    </cfRule>
  </conditionalFormatting>
  <conditionalFormatting sqref="D17">
    <cfRule type="cellIs" dxfId="10" priority="5" operator="greaterThan">
      <formula>100000</formula>
    </cfRule>
  </conditionalFormatting>
  <conditionalFormatting sqref="D21:D22">
    <cfRule type="expression" dxfId="9" priority="4">
      <formula>$D$23&gt;$D$9</formula>
    </cfRule>
  </conditionalFormatting>
  <conditionalFormatting sqref="D6:G8 D9 D10:G10">
    <cfRule type="containsBlanks" dxfId="8" priority="25">
      <formula>LEN(TRIM(D6))=0</formula>
    </cfRule>
  </conditionalFormatting>
  <conditionalFormatting sqref="D10:G10">
    <cfRule type="expression" dxfId="7" priority="1">
      <formula>$D$10="Välj från listan"</formula>
    </cfRule>
  </conditionalFormatting>
  <conditionalFormatting sqref="F19">
    <cfRule type="cellIs" dxfId="6" priority="6" operator="equal">
      <formula>0</formula>
    </cfRule>
  </conditionalFormatting>
  <conditionalFormatting sqref="F21:F22">
    <cfRule type="cellIs" dxfId="5" priority="8" operator="equal">
      <formula>0</formula>
    </cfRule>
  </conditionalFormatting>
  <conditionalFormatting sqref="F26:F105">
    <cfRule type="expression" priority="15">
      <formula>AND($D$26&lt;&gt;$E$26)</formula>
    </cfRule>
  </conditionalFormatting>
  <conditionalFormatting sqref="H26:H105">
    <cfRule type="expression" dxfId="4" priority="23">
      <formula>AND(F26=G26,F26&lt;&gt;"",G26&lt;&gt;"")</formula>
    </cfRule>
  </conditionalFormatting>
  <conditionalFormatting sqref="H24:I24">
    <cfRule type="cellIs" dxfId="3" priority="12" operator="equal">
      <formula>0</formula>
    </cfRule>
  </conditionalFormatting>
  <conditionalFormatting sqref="H26:J105">
    <cfRule type="cellIs" dxfId="2" priority="13" operator="equal">
      <formula>0</formula>
    </cfRule>
  </conditionalFormatting>
  <conditionalFormatting sqref="I75:I105">
    <cfRule type="expression" dxfId="1" priority="19">
      <formula>AND(G75=H75,G75&lt;&gt;"",H75&lt;&gt;"")</formula>
    </cfRule>
  </conditionalFormatting>
  <conditionalFormatting sqref="J24">
    <cfRule type="cellIs" dxfId="0" priority="11" operator="equal">
      <formula>0</formula>
    </cfRule>
  </conditionalFormatting>
  <dataValidations count="1">
    <dataValidation type="whole" operator="greaterThan" allowBlank="1" showInputMessage="1" showErrorMessage="1" sqref="G26:G105 D21:E22" xr:uid="{E4B50AB3-3DFC-48D4-8909-3A19F1271976}">
      <formula1>0</formula1>
    </dataValidation>
  </dataValidations>
  <pageMargins left="0.25" right="0.25" top="0.75" bottom="0.75" header="0.3" footer="0.3"/>
  <pageSetup paperSize="9" scale="88" fitToHeight="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0AFEED-CE11-42D5-B051-D281CEF1987B}">
          <x14:formula1>
            <xm:f>Enhetskostnader!$B$18:$B$28</xm:f>
          </x14:formula1>
          <xm:sqref>D26:E105</xm:sqref>
        </x14:dataValidation>
        <x14:dataValidation type="list" allowBlank="1" showInputMessage="1" showErrorMessage="1" xr:uid="{353A8E1D-E6C7-4553-9FED-0E5AA95B3C36}">
          <x14:formula1>
            <xm:f>'lists-hide'!$A$1:$A$4</xm:f>
          </x14:formula1>
          <xm:sqref>D7:G7</xm:sqref>
        </x14:dataValidation>
        <x14:dataValidation type="list" showInputMessage="1" showErrorMessage="1" xr:uid="{18C28359-F018-4BA8-B57D-6626B2A6931E}">
          <x14:formula1>
            <xm:f>'lists-hide'!$E$1:$E$19</xm:f>
          </x14:formula1>
          <xm:sqref>D9:G9</xm:sqref>
        </x14:dataValidation>
        <x14:dataValidation type="list" allowBlank="1" showInputMessage="1" showErrorMessage="1" xr:uid="{AFBF4AF5-A8EF-4694-A018-DF842CE70452}">
          <x14:formula1>
            <xm:f>'lists-hide'!$I$2:$I$18</xm:f>
          </x14:formula1>
          <xm:sqref>D10:G10</xm:sqref>
        </x14:dataValidation>
        <x14:dataValidation type="list" allowBlank="1" showInputMessage="1" showErrorMessage="1" xr:uid="{51AF0DCF-8325-42B8-85C4-C043DD3534FC}">
          <x14:formula1>
            <xm:f>Enhetskostnader!$B$31:$B$31</xm:f>
          </x14:formula1>
          <xm:sqref>F76:F105</xm:sqref>
        </x14:dataValidation>
        <x14:dataValidation type="list" allowBlank="1" showInputMessage="1" showErrorMessage="1" xr:uid="{D2A273E6-03F1-4F59-8998-DBDF46427F0D}">
          <x14:formula1>
            <xm:f>Enhetskostnader!$B$31:$B$32</xm:f>
          </x14:formula1>
          <xm:sqref>F26:F75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38"/>
  <sheetViews>
    <sheetView showGridLines="0" topLeftCell="A3" workbookViewId="0">
      <selection activeCell="B35" sqref="B35:C35"/>
    </sheetView>
  </sheetViews>
  <sheetFormatPr defaultRowHeight="14.5" x14ac:dyDescent="0.35"/>
  <cols>
    <col min="1" max="1" width="5.7265625" customWidth="1"/>
    <col min="2" max="2" width="25.7265625" customWidth="1"/>
    <col min="3" max="3" width="28.26953125" customWidth="1"/>
    <col min="4" max="4" width="38" customWidth="1"/>
  </cols>
  <sheetData>
    <row r="2" spans="2:4" ht="18.5" x14ac:dyDescent="0.45">
      <c r="B2" s="3" t="s">
        <v>32</v>
      </c>
      <c r="C2" s="1"/>
      <c r="D2" s="1"/>
    </row>
    <row r="3" spans="2:4" s="11" customFormat="1" ht="15.5" x14ac:dyDescent="0.35">
      <c r="B3" s="60" t="s">
        <v>31</v>
      </c>
      <c r="C3" s="1"/>
      <c r="D3" s="1"/>
    </row>
    <row r="4" spans="2:4" ht="15" thickBot="1" x14ac:dyDescent="0.4"/>
    <row r="5" spans="2:4" x14ac:dyDescent="0.35">
      <c r="B5" s="6" t="s">
        <v>2</v>
      </c>
      <c r="C5" s="7"/>
    </row>
    <row r="6" spans="2:4" x14ac:dyDescent="0.35">
      <c r="B6" s="11" t="s">
        <v>33</v>
      </c>
      <c r="C6" s="2">
        <v>4000</v>
      </c>
    </row>
    <row r="7" spans="2:4" ht="15" thickBot="1" x14ac:dyDescent="0.4">
      <c r="B7" s="4" t="s">
        <v>34</v>
      </c>
      <c r="C7" s="5">
        <v>2000</v>
      </c>
    </row>
    <row r="8" spans="2:4" s="11" customFormat="1" x14ac:dyDescent="0.35">
      <c r="B8" s="10"/>
      <c r="C8" s="15"/>
    </row>
    <row r="9" spans="2:4" s="11" customFormat="1" x14ac:dyDescent="0.35">
      <c r="B9" s="10"/>
      <c r="C9" s="15"/>
    </row>
    <row r="10" spans="2:4" s="11" customFormat="1" ht="16" thickBot="1" x14ac:dyDescent="0.4">
      <c r="B10" s="17" t="s">
        <v>53</v>
      </c>
      <c r="C10" s="82"/>
    </row>
    <row r="11" spans="2:4" s="11" customFormat="1" x14ac:dyDescent="0.35">
      <c r="B11" s="83" t="s">
        <v>56</v>
      </c>
      <c r="C11" s="84" t="s">
        <v>52</v>
      </c>
    </row>
    <row r="12" spans="2:4" s="11" customFormat="1" x14ac:dyDescent="0.35">
      <c r="B12" s="85" t="s">
        <v>55</v>
      </c>
      <c r="C12" s="86">
        <v>250</v>
      </c>
    </row>
    <row r="13" spans="2:4" s="11" customFormat="1" ht="15" thickBot="1" x14ac:dyDescent="0.4">
      <c r="B13" s="87" t="s">
        <v>54</v>
      </c>
      <c r="C13" s="88">
        <v>125</v>
      </c>
    </row>
    <row r="14" spans="2:4" s="11" customFormat="1" x14ac:dyDescent="0.35">
      <c r="B14" s="10"/>
      <c r="C14" s="15"/>
    </row>
    <row r="15" spans="2:4" s="11" customFormat="1" x14ac:dyDescent="0.35">
      <c r="B15" s="10"/>
      <c r="C15" s="15"/>
    </row>
    <row r="16" spans="2:4" ht="16" thickBot="1" x14ac:dyDescent="0.4">
      <c r="B16" s="17" t="s">
        <v>3</v>
      </c>
    </row>
    <row r="17" spans="2:4" x14ac:dyDescent="0.35">
      <c r="B17" s="6" t="s">
        <v>35</v>
      </c>
      <c r="C17" s="59" t="s">
        <v>51</v>
      </c>
    </row>
    <row r="18" spans="2:4" x14ac:dyDescent="0.35">
      <c r="B18" s="11" t="s">
        <v>36</v>
      </c>
      <c r="C18" s="8">
        <v>630</v>
      </c>
    </row>
    <row r="19" spans="2:4" x14ac:dyDescent="0.35">
      <c r="B19" s="11" t="s">
        <v>37</v>
      </c>
      <c r="C19" s="8">
        <v>630</v>
      </c>
    </row>
    <row r="20" spans="2:4" x14ac:dyDescent="0.35">
      <c r="B20" s="11" t="s">
        <v>38</v>
      </c>
      <c r="C20" s="8">
        <v>630</v>
      </c>
      <c r="D20" s="11"/>
    </row>
    <row r="21" spans="2:4" x14ac:dyDescent="0.35">
      <c r="B21" s="11" t="s">
        <v>0</v>
      </c>
      <c r="C21" s="8">
        <v>630</v>
      </c>
    </row>
    <row r="22" spans="2:4" x14ac:dyDescent="0.35">
      <c r="B22" s="11" t="s">
        <v>1</v>
      </c>
      <c r="C22" s="8">
        <v>630</v>
      </c>
    </row>
    <row r="23" spans="2:4" x14ac:dyDescent="0.35">
      <c r="B23" s="11" t="s">
        <v>39</v>
      </c>
      <c r="C23" s="8">
        <v>630</v>
      </c>
    </row>
    <row r="24" spans="2:4" x14ac:dyDescent="0.35">
      <c r="B24" s="11" t="s">
        <v>40</v>
      </c>
      <c r="C24" s="8">
        <v>630</v>
      </c>
    </row>
    <row r="25" spans="2:4" x14ac:dyDescent="0.35">
      <c r="B25" s="11" t="s">
        <v>41</v>
      </c>
      <c r="C25" s="8">
        <v>630</v>
      </c>
    </row>
    <row r="26" spans="2:4" x14ac:dyDescent="0.35">
      <c r="B26" s="11" t="s">
        <v>42</v>
      </c>
      <c r="C26" s="8">
        <v>1600</v>
      </c>
    </row>
    <row r="27" spans="2:4" x14ac:dyDescent="0.35">
      <c r="B27" s="11" t="s">
        <v>43</v>
      </c>
      <c r="C27" s="8">
        <v>960</v>
      </c>
    </row>
    <row r="28" spans="2:4" ht="15" thickBot="1" x14ac:dyDescent="0.4">
      <c r="B28" s="4" t="s">
        <v>44</v>
      </c>
      <c r="C28" s="9">
        <v>960</v>
      </c>
    </row>
    <row r="29" spans="2:4" s="11" customFormat="1" ht="15" thickBot="1" x14ac:dyDescent="0.4">
      <c r="B29" s="16"/>
      <c r="C29" s="14"/>
    </row>
    <row r="30" spans="2:4" ht="15" customHeight="1" x14ac:dyDescent="0.35">
      <c r="B30" s="13" t="s">
        <v>45</v>
      </c>
      <c r="C30" s="59" t="s">
        <v>50</v>
      </c>
    </row>
    <row r="31" spans="2:4" x14ac:dyDescent="0.35">
      <c r="B31" s="11" t="s">
        <v>46</v>
      </c>
      <c r="C31" s="8">
        <v>175</v>
      </c>
    </row>
    <row r="32" spans="2:4" s="11" customFormat="1" ht="15" thickBot="1" x14ac:dyDescent="0.4">
      <c r="B32" s="4" t="s">
        <v>47</v>
      </c>
      <c r="C32" s="9">
        <v>0</v>
      </c>
    </row>
    <row r="33" spans="2:4" s="11" customFormat="1" x14ac:dyDescent="0.35">
      <c r="C33" s="8"/>
    </row>
    <row r="34" spans="2:4" ht="33" customHeight="1" x14ac:dyDescent="0.35">
      <c r="B34" s="11"/>
      <c r="C34" s="8"/>
    </row>
    <row r="35" spans="2:4" ht="16" thickBot="1" x14ac:dyDescent="0.4">
      <c r="B35" s="105" t="s">
        <v>48</v>
      </c>
      <c r="C35" s="105"/>
      <c r="D35" s="58"/>
    </row>
    <row r="36" spans="2:4" ht="29" x14ac:dyDescent="0.35">
      <c r="B36" s="13" t="s">
        <v>66</v>
      </c>
      <c r="C36" s="59" t="s">
        <v>50</v>
      </c>
    </row>
    <row r="37" spans="2:4" x14ac:dyDescent="0.35">
      <c r="B37" s="11" t="s">
        <v>46</v>
      </c>
      <c r="C37" s="8">
        <v>475</v>
      </c>
    </row>
    <row r="38" spans="2:4" ht="15" thickBot="1" x14ac:dyDescent="0.4">
      <c r="B38" s="4" t="s">
        <v>47</v>
      </c>
      <c r="C38" s="9">
        <v>0</v>
      </c>
    </row>
  </sheetData>
  <mergeCells count="1">
    <mergeCell ref="B35:C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69E0-196C-4B14-8DE6-4BDF0B52BAB5}">
  <sheetPr>
    <tabColor rgb="FFC00000"/>
  </sheetPr>
  <dimension ref="A1:I22"/>
  <sheetViews>
    <sheetView workbookViewId="0">
      <selection activeCell="I19" sqref="I19"/>
    </sheetView>
  </sheetViews>
  <sheetFormatPr defaultColWidth="9.1796875" defaultRowHeight="14.5" x14ac:dyDescent="0.35"/>
  <cols>
    <col min="1" max="16384" width="9.1796875" style="11"/>
  </cols>
  <sheetData>
    <row r="1" spans="1:9" x14ac:dyDescent="0.35">
      <c r="A1" s="11" t="s">
        <v>27</v>
      </c>
      <c r="E1" s="11" t="s">
        <v>26</v>
      </c>
      <c r="I1" s="67" t="s">
        <v>4</v>
      </c>
    </row>
    <row r="2" spans="1:9" x14ac:dyDescent="0.35">
      <c r="A2" s="12" t="s">
        <v>28</v>
      </c>
      <c r="E2" s="11">
        <v>3</v>
      </c>
      <c r="I2" s="68" t="s">
        <v>27</v>
      </c>
    </row>
    <row r="3" spans="1:9" x14ac:dyDescent="0.35">
      <c r="A3" s="12" t="s">
        <v>29</v>
      </c>
      <c r="E3" s="11">
        <v>4</v>
      </c>
      <c r="I3" s="67" t="s">
        <v>68</v>
      </c>
    </row>
    <row r="4" spans="1:9" x14ac:dyDescent="0.35">
      <c r="A4" s="12" t="s">
        <v>30</v>
      </c>
      <c r="E4" s="11">
        <v>5</v>
      </c>
      <c r="I4" s="67" t="s">
        <v>69</v>
      </c>
    </row>
    <row r="5" spans="1:9" x14ac:dyDescent="0.35">
      <c r="A5" s="12"/>
      <c r="E5" s="11">
        <v>6</v>
      </c>
      <c r="I5" s="67" t="s">
        <v>70</v>
      </c>
    </row>
    <row r="6" spans="1:9" x14ac:dyDescent="0.35">
      <c r="A6" s="12"/>
      <c r="E6" s="11">
        <v>7</v>
      </c>
      <c r="I6" s="67" t="s">
        <v>71</v>
      </c>
    </row>
    <row r="7" spans="1:9" x14ac:dyDescent="0.35">
      <c r="A7" s="12"/>
      <c r="E7" s="11">
        <v>8</v>
      </c>
      <c r="I7" s="67" t="s">
        <v>72</v>
      </c>
    </row>
    <row r="8" spans="1:9" x14ac:dyDescent="0.35">
      <c r="A8" s="12"/>
      <c r="E8" s="11">
        <v>9</v>
      </c>
      <c r="I8" s="67" t="s">
        <v>73</v>
      </c>
    </row>
    <row r="9" spans="1:9" x14ac:dyDescent="0.35">
      <c r="E9" s="11">
        <v>10</v>
      </c>
      <c r="I9" s="67" t="s">
        <v>74</v>
      </c>
    </row>
    <row r="10" spans="1:9" x14ac:dyDescent="0.35">
      <c r="E10" s="11">
        <v>11</v>
      </c>
      <c r="I10" s="67" t="s">
        <v>75</v>
      </c>
    </row>
    <row r="11" spans="1:9" x14ac:dyDescent="0.35">
      <c r="E11" s="11">
        <v>12</v>
      </c>
      <c r="I11" s="67" t="s">
        <v>76</v>
      </c>
    </row>
    <row r="12" spans="1:9" x14ac:dyDescent="0.35">
      <c r="E12" s="11">
        <v>13</v>
      </c>
      <c r="I12" s="67" t="s">
        <v>77</v>
      </c>
    </row>
    <row r="13" spans="1:9" x14ac:dyDescent="0.35">
      <c r="E13" s="11">
        <v>14</v>
      </c>
      <c r="I13" s="67" t="s">
        <v>78</v>
      </c>
    </row>
    <row r="14" spans="1:9" x14ac:dyDescent="0.35">
      <c r="E14" s="11">
        <v>15</v>
      </c>
      <c r="I14" s="67" t="s">
        <v>79</v>
      </c>
    </row>
    <row r="15" spans="1:9" x14ac:dyDescent="0.35">
      <c r="E15" s="11">
        <v>16</v>
      </c>
      <c r="I15" s="67" t="s">
        <v>80</v>
      </c>
    </row>
    <row r="16" spans="1:9" x14ac:dyDescent="0.35">
      <c r="E16" s="11">
        <v>17</v>
      </c>
      <c r="I16" s="67" t="s">
        <v>81</v>
      </c>
    </row>
    <row r="17" spans="1:9" x14ac:dyDescent="0.35">
      <c r="E17" s="11">
        <v>18</v>
      </c>
      <c r="I17" s="67" t="s">
        <v>82</v>
      </c>
    </row>
    <row r="18" spans="1:9" x14ac:dyDescent="0.35">
      <c r="E18" s="11">
        <v>19</v>
      </c>
      <c r="I18" s="67" t="s">
        <v>83</v>
      </c>
    </row>
    <row r="19" spans="1:9" x14ac:dyDescent="0.35">
      <c r="A19" s="12"/>
      <c r="E19" s="11">
        <v>20</v>
      </c>
    </row>
    <row r="22" spans="1:9" x14ac:dyDescent="0.35">
      <c r="A22" s="11">
        <f>IFERROR(IF(OR(Aktivitet!D9&lt;6, Aktivitet!D9="Välj antal"), 4000+(Aktivitet!D9*2000-2000), 14000),0)</f>
        <v>0</v>
      </c>
      <c r="D22" s="11">
        <f>IFERROR(A22, 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13E4E3B380F54788EEC2B38AC6C233" ma:contentTypeVersion="16" ma:contentTypeDescription="Skapa ett nytt dokument." ma:contentTypeScope="" ma:versionID="bbbe96aac571a73af5a4a3edfd9c7a52">
  <xsd:schema xmlns:xsd="http://www.w3.org/2001/XMLSchema" xmlns:xs="http://www.w3.org/2001/XMLSchema" xmlns:p="http://schemas.microsoft.com/office/2006/metadata/properties" xmlns:ns1="http://schemas.microsoft.com/sharepoint/v3" xmlns:ns2="dfbefd03-3dd9-4da7-ae83-3032a5556c2b" xmlns:ns3="1827b81e-ea5e-4833-b2b6-1710cfe8346b" targetNamespace="http://schemas.microsoft.com/office/2006/metadata/properties" ma:root="true" ma:fieldsID="98bd061f000bac97e364c06b6cd083e0" ns1:_="" ns2:_="" ns3:_="">
    <xsd:import namespace="http://schemas.microsoft.com/sharepoint/v3"/>
    <xsd:import namespace="dfbefd03-3dd9-4da7-ae83-3032a5556c2b"/>
    <xsd:import namespace="1827b81e-ea5e-4833-b2b6-1710cfe834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efd03-3dd9-4da7-ae83-3032a5556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7b81e-ea5e-4833-b2b6-1710cfe834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7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E7FCD5-9AE7-40DE-B41F-BF5B98DD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befd03-3dd9-4da7-ae83-3032a5556c2b"/>
    <ds:schemaRef ds:uri="1827b81e-ea5e-4833-b2b6-1710cfe83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E416B-EB8F-4F20-99FC-D69BB60A4F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898A2-8E4C-4102-9C35-AACEC0C67D66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sharepoint/v3"/>
    <ds:schemaRef ds:uri="http://schemas.openxmlformats.org/package/2006/metadata/core-properties"/>
    <ds:schemaRef ds:uri="dfbefd03-3dd9-4da7-ae83-3032a5556c2b"/>
    <ds:schemaRef ds:uri="http://schemas.microsoft.com/office/2006/documentManagement/types"/>
    <ds:schemaRef ds:uri="http://schemas.microsoft.com/office/infopath/2007/PartnerControls"/>
    <ds:schemaRef ds:uri="1827b81e-ea5e-4833-b2b6-1710cfe8346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6</vt:i4>
      </vt:variant>
    </vt:vector>
  </HeadingPairs>
  <TitlesOfParts>
    <vt:vector size="9" baseType="lpstr">
      <vt:lpstr>Aktivitet</vt:lpstr>
      <vt:lpstr>Enhetskostnader</vt:lpstr>
      <vt:lpstr>lists-hide</vt:lpstr>
      <vt:lpstr>activity</vt:lpstr>
      <vt:lpstr>cat</vt:lpstr>
      <vt:lpstr>programme</vt:lpstr>
      <vt:lpstr>Aktivitet!Tulostusalue</vt:lpstr>
      <vt:lpstr>type</vt:lpstr>
      <vt:lpstr>typeb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Malene Vangdrup</dc:creator>
  <cp:lastModifiedBy>Savikurki Kristina (OPH)</cp:lastModifiedBy>
  <cp:lastPrinted>2022-10-13T14:35:07Z</cp:lastPrinted>
  <dcterms:created xsi:type="dcterms:W3CDTF">2015-08-24T06:29:30Z</dcterms:created>
  <dcterms:modified xsi:type="dcterms:W3CDTF">2025-10-13T10:57:54Z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0x0101003A13E4E3B380F54788EEC2B38AC6C233</vt:lpwstr>
  </property>
</Properties>
</file>